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pfmathieu\Downloads\"/>
    </mc:Choice>
  </mc:AlternateContent>
  <xr:revisionPtr revIDLastSave="0" documentId="13_ncr:1_{ABF93EDD-9C8E-4C4A-B24D-40E8F41F3132}" xr6:coauthVersionLast="47" xr6:coauthVersionMax="47" xr10:uidLastSave="{00000000-0000-0000-0000-000000000000}"/>
  <bookViews>
    <workbookView xWindow="14640" yWindow="-18120" windowWidth="29040" windowHeight="17520" firstSheet="11" activeTab="16" xr2:uid="{00000000-000D-0000-FFFF-FFFF00000000}"/>
  </bookViews>
  <sheets>
    <sheet name="Cover Page &amp; Directory" sheetId="1" r:id="rId1"/>
    <sheet name="References" sheetId="2" r:id="rId2"/>
    <sheet name="GRI" sheetId="3" r:id="rId3"/>
    <sheet name="SASB" sheetId="4" r:id="rId4"/>
    <sheet name="TCFD" sheetId="5" r:id="rId5"/>
    <sheet name="Governance" sheetId="6" r:id="rId6"/>
    <sheet name="Economic Performance" sheetId="7" r:id="rId7"/>
    <sheet name="Health, Safety &amp; Well-being" sheetId="8" r:id="rId8"/>
    <sheet name="Our People" sheetId="9" r:id="rId9"/>
    <sheet name="Communities &amp; Indigenous People" sheetId="11" r:id="rId10"/>
    <sheet name="Energy &amp; Climate Change" sheetId="10" r:id="rId11"/>
    <sheet name="Tailings Management" sheetId="12" r:id="rId12"/>
    <sheet name="Waste Management" sheetId="13" r:id="rId13"/>
    <sheet name="Water Stewardship" sheetId="14" r:id="rId14"/>
    <sheet name="Biodiversity" sheetId="15" r:id="rId15"/>
    <sheet name="Air Quality" sheetId="16" r:id="rId16"/>
    <sheet name="Closure &amp; Reclamation"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21" roundtripDataChecksum="RAM/mqp487zJpMEEajWc6Fj23AkMSMQS6XZutzcwSDk="/>
    </ext>
  </extLst>
</workbook>
</file>

<file path=xl/calcChain.xml><?xml version="1.0" encoding="utf-8"?>
<calcChain xmlns="http://schemas.openxmlformats.org/spreadsheetml/2006/main">
  <c r="G11" i="15" l="1"/>
  <c r="F11" i="15"/>
  <c r="E11" i="15"/>
  <c r="D11" i="15"/>
  <c r="C11" i="15"/>
  <c r="C48" i="13"/>
  <c r="F29" i="13"/>
  <c r="E29" i="13"/>
  <c r="D29" i="13"/>
  <c r="C29" i="13"/>
  <c r="G27" i="13"/>
  <c r="G29" i="13" s="1"/>
  <c r="G26" i="13"/>
  <c r="G40" i="10"/>
  <c r="F40" i="10"/>
  <c r="E40" i="10"/>
  <c r="D40" i="10"/>
  <c r="G39" i="10"/>
  <c r="F39" i="10"/>
  <c r="E39" i="10"/>
  <c r="D39" i="10"/>
  <c r="G38" i="10"/>
  <c r="F38" i="10"/>
  <c r="E38" i="10"/>
  <c r="D38" i="10"/>
  <c r="H43" i="11"/>
  <c r="D43" i="11"/>
  <c r="H42" i="11"/>
  <c r="H41" i="11"/>
  <c r="D41" i="11"/>
  <c r="H40" i="11"/>
  <c r="C40" i="11"/>
  <c r="D40" i="11" s="1"/>
  <c r="D44" i="11" s="1"/>
  <c r="H39" i="11"/>
  <c r="D39" i="11"/>
  <c r="F119" i="9"/>
  <c r="F117" i="9"/>
  <c r="F81" i="9"/>
  <c r="E81" i="9"/>
  <c r="D81" i="9"/>
  <c r="F54" i="9"/>
  <c r="D52" i="9"/>
  <c r="E9" i="9"/>
  <c r="E8" i="9"/>
  <c r="E7" i="9" s="1"/>
  <c r="C7" i="9"/>
  <c r="B7" i="9"/>
</calcChain>
</file>

<file path=xl/sharedStrings.xml><?xml version="1.0" encoding="utf-8"?>
<sst xmlns="http://schemas.openxmlformats.org/spreadsheetml/2006/main" count="1570" uniqueCount="968">
  <si>
    <t>Last Updated</t>
  </si>
  <si>
    <t>2023 Sustainability and ESG Performance Data</t>
  </si>
  <si>
    <t xml:space="preserve">This databook summarizes our key non-financial sustainability and ESG performance information for the 2023 reporting period (calendar year unless otherwise noted), It includes our three reporting frameworks (GRI, SASB &amp; TCFD), It provides data for at least a three-year period wherever possible on a range of material environmental, social, governance and economic topics, 
Changes may occur year over year, including retroactive changes, as Champion Iron's reporting and data collection methodology continues to mature, and reporting standards evolve, </t>
  </si>
  <si>
    <t>DIRECTORY</t>
  </si>
  <si>
    <t>References</t>
  </si>
  <si>
    <t>Governance</t>
  </si>
  <si>
    <t>GRI Index</t>
  </si>
  <si>
    <t>Economic Performance</t>
  </si>
  <si>
    <t>SASB Index</t>
  </si>
  <si>
    <t>Health, Safety &amp; Wellbeing</t>
  </si>
  <si>
    <t>TCFD Index</t>
  </si>
  <si>
    <t>Our People</t>
  </si>
  <si>
    <t>Communities &amp; Indigenous Peoples</t>
  </si>
  <si>
    <t>Energy &amp; Climate Change</t>
  </si>
  <si>
    <t>Tailings Management</t>
  </si>
  <si>
    <t>Waste Management</t>
  </si>
  <si>
    <t>Water Stewardship</t>
  </si>
  <si>
    <t>Biodiversity</t>
  </si>
  <si>
    <t>Air Quality</t>
  </si>
  <si>
    <t>Closure and Reclamation</t>
  </si>
  <si>
    <t>Disclosure References</t>
  </si>
  <si>
    <t>The list below includes references to company documents and webpages outside of our annual Sustainability Report</t>
  </si>
  <si>
    <t>Topic covered (linked to source)</t>
  </si>
  <si>
    <t>Type</t>
  </si>
  <si>
    <t>CORPORATE GOVERNANCE STATEMENT</t>
  </si>
  <si>
    <t>STATEMENT</t>
  </si>
  <si>
    <t>CORPORATE GOVERNANCE POLICIES</t>
  </si>
  <si>
    <t>POLICY</t>
  </si>
  <si>
    <t>CORPORATE GOVERNANCE CHARTER AND MANDATES</t>
  </si>
  <si>
    <t>CHARTER AND MANDATES</t>
  </si>
  <si>
    <t>CONSTITUTION</t>
  </si>
  <si>
    <t>WHISTLEBLOWER POLICY</t>
  </si>
  <si>
    <t>SUSTAINABILITY GOVERNANCE STRUCTURE</t>
  </si>
  <si>
    <t>WEBPAGE</t>
  </si>
  <si>
    <t>OPERATIONAL GRIEVANCE MECHANISM CONTACT</t>
  </si>
  <si>
    <t>BOARD OF DIRECTORS</t>
  </si>
  <si>
    <t>MANAGEMENT TEAM</t>
  </si>
  <si>
    <t>OPERATIONAL MAPS</t>
  </si>
  <si>
    <t>OCCUPATIONAL HEALTH AND SAFETY POLICY</t>
  </si>
  <si>
    <t>ENVIRONMENT POLICY</t>
  </si>
  <si>
    <t>PREVENTION OF HARASSMENT AND DISCRIMINATION AT WORK POLICY</t>
  </si>
  <si>
    <t>RESPONSIBLE PROCUREMENT POLICY</t>
  </si>
  <si>
    <t>HUMAN RIGHTS POLICY</t>
  </si>
  <si>
    <t>SUSTAINABILITY REPORTS</t>
  </si>
  <si>
    <t>DOCUMENT</t>
  </si>
  <si>
    <t>MODERN SLAVERY STATEMENTS</t>
  </si>
  <si>
    <t>EXTRACTIVE SECTOR TRANSPARENCY MEASURES ACT ANNUAL REPORT</t>
  </si>
  <si>
    <t>ANNUAL REPORTS</t>
  </si>
  <si>
    <t>MD&amp;A</t>
  </si>
  <si>
    <t>ANNUAL INFORMATION FORM</t>
  </si>
  <si>
    <t>Global Reporting Initiative (GRI) content index</t>
  </si>
  <si>
    <t>Statement of use</t>
  </si>
  <si>
    <t>Champion Iron has reported in accordance with the GRI Universal Standards 2021 for the period from January 1, 2023 to December 31, 2023. This excludes data for water stewardship, which covers the 12-month period ended September 30, 2023, consistent with previous reports. It also excludes data for energy and climate change, which aligns with our financial year. Financial data presented herein aligns with the Company’s 2024 financial year ended March 31, 2024.</t>
  </si>
  <si>
    <t>Applicable GRI Sector Standard(s)</t>
  </si>
  <si>
    <t>G4 Mining and Metals Sector Disclosures</t>
  </si>
  <si>
    <t>GRI STANDARD / OTHER SOURCE</t>
  </si>
  <si>
    <t>DISCLOSURE</t>
  </si>
  <si>
    <t>LOCATION IN 2023 SUSTAINABILITY REPORT</t>
  </si>
  <si>
    <t>OMISSION</t>
  </si>
  <si>
    <t>REQUIREMENT(S) OMITTED</t>
  </si>
  <si>
    <t>REASON</t>
  </si>
  <si>
    <t>EXPLANATION</t>
  </si>
  <si>
    <t>General disclosures</t>
  </si>
  <si>
    <t>GRI 2: General Disclosures 2021</t>
  </si>
  <si>
    <t>2-1 Organizational details</t>
  </si>
  <si>
    <t>About this Report p.4
About Champion p.8-12</t>
  </si>
  <si>
    <t>2-2 Entities included in the organization’s sustainability reporting</t>
  </si>
  <si>
    <t>About this Report p.4</t>
  </si>
  <si>
    <t>2-3 Reporting period, frequency and contact point</t>
  </si>
  <si>
    <t>2-4 Restatements of information</t>
  </si>
  <si>
    <t>Water Stewardship p.50
Land Use and Biodiversity p.72</t>
  </si>
  <si>
    <t>2-5 External assurance</t>
  </si>
  <si>
    <t>2-6 Activities, value chain and other business relationships</t>
  </si>
  <si>
    <t>Our Operations p.9
Our Products p.11
Our Value Chain p.12</t>
  </si>
  <si>
    <t>2-7 Employees</t>
  </si>
  <si>
    <t>Our People p.36-37</t>
  </si>
  <si>
    <t>2-8 Workers who are not employees</t>
  </si>
  <si>
    <t>2-9 Governance structure and composition</t>
  </si>
  <si>
    <t>Governance p.22-25</t>
  </si>
  <si>
    <t>2-10 Nomination and selection of the highest governance body</t>
  </si>
  <si>
    <t>Governance p.23</t>
  </si>
  <si>
    <t>2-11 Chair of the highest governance body</t>
  </si>
  <si>
    <t>2-12 Role of the highest governance body in overseeing the management of impacts</t>
  </si>
  <si>
    <t>Governance p.23-26</t>
  </si>
  <si>
    <t>2-13 Delegation of responsibility for managing impacts</t>
  </si>
  <si>
    <t>2-14 Role of the highest governance body in sustainability reporting</t>
  </si>
  <si>
    <t>2-15 Conflicts of interest</t>
  </si>
  <si>
    <t>Governance p.27
Code of Conduct</t>
  </si>
  <si>
    <t>2-16 Communication of critical concerns</t>
  </si>
  <si>
    <t>Governance p.24</t>
  </si>
  <si>
    <t>i, Number and nature of critical concerns brought to the highest governance body</t>
  </si>
  <si>
    <t>Information unavailable/incomplete</t>
  </si>
  <si>
    <t>At present, we do not collect this information</t>
  </si>
  <si>
    <t>2-17 Collective knowledge of the highest governance body</t>
  </si>
  <si>
    <t>2-18 Evaluation of the performance of the highest governance body</t>
  </si>
  <si>
    <t>i, Details on what is included in the evaluation of performance of the highest governance body,</t>
  </si>
  <si>
    <t>At present, we are not able to report this information</t>
  </si>
  <si>
    <t>2-19 Remuneration policies</t>
  </si>
  <si>
    <t>Governance p.24-25</t>
  </si>
  <si>
    <t>2-20 Process to determine remuneration</t>
  </si>
  <si>
    <t>2-21 Annual total compensation ratio</t>
  </si>
  <si>
    <t>All data required under 2-21</t>
  </si>
  <si>
    <t>At present, we are not able to report this information, We will likely report on this next year</t>
  </si>
  <si>
    <t>2-22 Statement on sustainable development strategy</t>
  </si>
  <si>
    <t>Message of the CEO p.7</t>
  </si>
  <si>
    <t>2-23 Policy commitments</t>
  </si>
  <si>
    <t>Our Approach to Sustainability p.13 
Governance Structure p.23 
Human Rights p.29
Human Rights Policy
Environmental Policy
Responsible Procurement 
Occupational Health and Safety 
Prevention of Harassment and Discrimination at Work
Donation and Sponsorship</t>
  </si>
  <si>
    <t>2-24 Embedding policy commitments</t>
  </si>
  <si>
    <t>Our Approach to Sustainability p.13 
Human Rights
Responsible Procurement</t>
  </si>
  <si>
    <t>2-25 Processes to remediate negative impacts</t>
  </si>
  <si>
    <t>Sustainability Management p.15
Whistleblowing and Feedback Mechanisms p.28
Human Rights, Modern Slavery and Child Labour p.29
Our People - Labour Relations p.38
Rights of First Nations, Engagement, and Protection of Cultural Heritage p.44</t>
  </si>
  <si>
    <t>2-26 Mechanisms for seeking advice and raising concerns</t>
  </si>
  <si>
    <t>Whistleblowing and Feedback Mechanisms p.28
Our People - Labour Relations p.38
Rights of First Nations, Engagement, and Protection of Cultural Heritage p.44</t>
  </si>
  <si>
    <t>2-27 Compliance with laws and regulations</t>
  </si>
  <si>
    <t>Compliance with Laws and Ethics - Code of Conduct</t>
  </si>
  <si>
    <t>2-28 Membership associations</t>
  </si>
  <si>
    <t>Sustainability Guidance p.14
Engaging with Stakeholders and First Nations p.16</t>
  </si>
  <si>
    <t>2-29 Approach to stakeholder engagement</t>
  </si>
  <si>
    <t>Engaging with Stakeholders and First Nations p.16</t>
  </si>
  <si>
    <t>2-30 Collective bargaining agreements</t>
  </si>
  <si>
    <t>Human Rights, Modern Slavery and Child Labour p.29</t>
  </si>
  <si>
    <t>Material topics</t>
  </si>
  <si>
    <t xml:space="preserve">GRI 3: Material Topics 2021
</t>
  </si>
  <si>
    <t>3-1 Process to determine material topics</t>
  </si>
  <si>
    <t>Materiality Assessment p.17-18</t>
  </si>
  <si>
    <t>3-2 List of material topics</t>
  </si>
  <si>
    <t>Economic performance</t>
  </si>
  <si>
    <t>GRI 3: Material Topics 2021</t>
  </si>
  <si>
    <t>3-3 Management of material topics</t>
  </si>
  <si>
    <t>Business Conduct and Ethics p.27</t>
  </si>
  <si>
    <t>GRI 201: Economic Performance 2016</t>
  </si>
  <si>
    <t>201-1 Direct economic value generated and distributed</t>
  </si>
  <si>
    <t>Taxes Paid p.22
2023 Performance Highlights p.19
Our Economic Contribution p.10
2024 Annual Report</t>
  </si>
  <si>
    <t>201-2 Financial implications and other risks and opportunities due to climate change</t>
  </si>
  <si>
    <t>TCFD Framework Alignment p.63</t>
  </si>
  <si>
    <t>201-3 Defined benefit plan obligations and other retirement plans</t>
  </si>
  <si>
    <t>Remuneration Policies p.24</t>
  </si>
  <si>
    <t>201-4 Financial assistance received from government</t>
  </si>
  <si>
    <t>i, All requirements listed under 201-4</t>
  </si>
  <si>
    <t>Market presence</t>
  </si>
  <si>
    <t>Labour Relations p.38
Communities p.43</t>
  </si>
  <si>
    <t>GRI 202: Market Presence 2016</t>
  </si>
  <si>
    <t>202-1 Ratios of standard entry level wage by gender compared to local minimum wage</t>
  </si>
  <si>
    <t>Labour Relations p.38
First Nations and Local Employment and Procurement p.46-47</t>
  </si>
  <si>
    <t>202-2 Proportion of senior management hired from the local community</t>
  </si>
  <si>
    <t>First Nations and Local Employment and Procurement p.46-47</t>
  </si>
  <si>
    <t>i, Proportion of senior management hired from the local community</t>
  </si>
  <si>
    <t>Indirect economic impacts</t>
  </si>
  <si>
    <t>Communities p.43</t>
  </si>
  <si>
    <t>GRI 203: Indirect Economic Impacts 2016</t>
  </si>
  <si>
    <t>203-1 Infrastructure investments and services supported</t>
  </si>
  <si>
    <t>Communities - Our Performance p.44-46
2023 Performance Highlights p.19</t>
  </si>
  <si>
    <t>203-2 Significant indirect economic impacts</t>
  </si>
  <si>
    <t>Communities - Our Performance p.44-46</t>
  </si>
  <si>
    <t>Procurement practices</t>
  </si>
  <si>
    <t>GRI 204: Procurement Practices 2016</t>
  </si>
  <si>
    <t>204-1 Proportion of spending on local suppliers</t>
  </si>
  <si>
    <t>First Nations and Local Employment and Procurement p.46-47
2023 Performance Highlights p.19</t>
  </si>
  <si>
    <t>Anti-corruption</t>
  </si>
  <si>
    <t>Governance p.22
Code of Conduct p.3</t>
  </si>
  <si>
    <t>GRI 205: Anti-corruption 2016</t>
  </si>
  <si>
    <t>205-1 Operations assessed for risks related to corruption</t>
  </si>
  <si>
    <t>Business Conduct and Ethics p.27-28</t>
  </si>
  <si>
    <t>205-2 Communication and training about anti-corruption policies and procedures</t>
  </si>
  <si>
    <t>205-3 Confirmed incidents of corruption and actions taken</t>
  </si>
  <si>
    <t>Anti-competitive behavior</t>
  </si>
  <si>
    <t>Governance p.22</t>
  </si>
  <si>
    <t>GRI 206: Anti-competitive Behavior 2016</t>
  </si>
  <si>
    <t>206-1 Legal actions for anti-competitive behavior, anti-trust, and monopoly practices</t>
  </si>
  <si>
    <t>Tax</t>
  </si>
  <si>
    <t>GRI 207: Tax 2019</t>
  </si>
  <si>
    <t>207-1 Approach to tax</t>
  </si>
  <si>
    <t>i, Items related to tax strategy, governance, and link to sustainable development</t>
  </si>
  <si>
    <t>207-2 Tax governance, control, and risk management</t>
  </si>
  <si>
    <t>i, All items listed under 201-2</t>
  </si>
  <si>
    <t>207-3 Stakeholder engagement and management of concerns related to tax</t>
  </si>
  <si>
    <t>i, All items listed under 201-3</t>
  </si>
  <si>
    <t>207-4 Country-by-country reporting</t>
  </si>
  <si>
    <t>2024 Annual Report</t>
  </si>
  <si>
    <t>ii, All items listed under 207-4b</t>
  </si>
  <si>
    <t>Materials</t>
  </si>
  <si>
    <t>Responsible Consumption and Production p.30</t>
  </si>
  <si>
    <t>GRI 301: Materials 2016</t>
  </si>
  <si>
    <t>301-1 Materials used by weight or volume</t>
  </si>
  <si>
    <t>Responsible Consumption and Production p.30
2023 Performance Highlights p.19</t>
  </si>
  <si>
    <t>301-2 Recycled input materials used</t>
  </si>
  <si>
    <t>301-3 Reclaimed products and their packaging materials</t>
  </si>
  <si>
    <t>i, All items listed under 301-3</t>
  </si>
  <si>
    <t>Not applicable</t>
  </si>
  <si>
    <t>This is not applicable to our operations</t>
  </si>
  <si>
    <t>Energy</t>
  </si>
  <si>
    <t>Energy &amp; Climate Change p.58</t>
  </si>
  <si>
    <t>GRI 302: Energy 2016</t>
  </si>
  <si>
    <t>302-1 Energy consumption within the organization</t>
  </si>
  <si>
    <t>Environment: Our Performance p.58-60
2023 Performance Highlights p.19</t>
  </si>
  <si>
    <t>302-2 Energy consumption outside of the organization</t>
  </si>
  <si>
    <t>302-3 Energy intensity</t>
  </si>
  <si>
    <t>Environment: Our Performance p.58-60</t>
  </si>
  <si>
    <t>302-4 Reduction of energy consumption</t>
  </si>
  <si>
    <t>i, All requirements under 302-4</t>
  </si>
  <si>
    <t>At present, we do not collect this information.</t>
  </si>
  <si>
    <t>302-5 Reductions in energy requirements of products and services</t>
  </si>
  <si>
    <t>i, All requirements under 302-5</t>
  </si>
  <si>
    <t>Water and effluents</t>
  </si>
  <si>
    <t>Environment: Water Stewardship p.49</t>
  </si>
  <si>
    <t>GRI 303: Water and Effluents 2018</t>
  </si>
  <si>
    <t>303-1 Interactions with water as a shared resource</t>
  </si>
  <si>
    <t>Water Stewardship p.50-51</t>
  </si>
  <si>
    <t>303-2 Management of water discharge-related impacts</t>
  </si>
  <si>
    <t>303-3 Water withdrawal</t>
  </si>
  <si>
    <t>303-4 Water discharge</t>
  </si>
  <si>
    <t>303-5 Water consumption</t>
  </si>
  <si>
    <t>Land Use and Biodiversity p.71</t>
  </si>
  <si>
    <t>GRI 101: Biodiversity 2024</t>
  </si>
  <si>
    <t>304-1 Operational sites owned, leased, managed in, or adjacent to, protected areas and areas of high biodiversity value outside protected areas</t>
  </si>
  <si>
    <t>Land Use and Biodiversity p.71-74</t>
  </si>
  <si>
    <t>304-2 Significant impacts of activities, products and services on biodiversity</t>
  </si>
  <si>
    <t>304-3 Habitats protected or restored</t>
  </si>
  <si>
    <t>Land Use and Biodiversity p.71-74
2023 Performance Highlights p.19</t>
  </si>
  <si>
    <t>304-4 IUCN Red List species and national conservation list species with habitats in areas affected by operations</t>
  </si>
  <si>
    <t>Land Use and Biodiversity p.71-72</t>
  </si>
  <si>
    <t>GRI G4: Mining and Metals</t>
  </si>
  <si>
    <t>MM01 Amount of land disturbed or rehabilitated</t>
  </si>
  <si>
    <t>Land Use and Biodiversity p.75</t>
  </si>
  <si>
    <t>MM02 Sites identified as requiring biodiversity management plans according to stated criteria, and sites with plans in place</t>
  </si>
  <si>
    <t>Land Use and Biodiversity p.71-73</t>
  </si>
  <si>
    <t>Emissions</t>
  </si>
  <si>
    <t>Environment: Energy and Climate Change p.58</t>
  </si>
  <si>
    <t>GRI 305: Emissions 2016</t>
  </si>
  <si>
    <t>305-1 Direct (Scope 1) GHG emissions</t>
  </si>
  <si>
    <t>Environment: Energy and Climate Change p.60</t>
  </si>
  <si>
    <t>305-2 Energy indirect (Scope 2) GHG emissions</t>
  </si>
  <si>
    <t>305-3 Other indirect (Scope 3) GHG emissions</t>
  </si>
  <si>
    <t>i, All requirements under 305-3</t>
  </si>
  <si>
    <t>305-4 GHG emissions intensity</t>
  </si>
  <si>
    <t>GHG Emissions p.60</t>
  </si>
  <si>
    <t>305-5 Reduction of GHG emissions</t>
  </si>
  <si>
    <t>i, Total reductions of CO2 in metric tonnes equivalent (we provide an average)
ii, Standards, methodologies or calculation tools used</t>
  </si>
  <si>
    <t>We provide an average reduced compared to the base year</t>
  </si>
  <si>
    <t>305-6 Emissions of ozone-depleting substances (ODS)</t>
  </si>
  <si>
    <t>Air Quality p.70-71</t>
  </si>
  <si>
    <t>305-7 Nitrogen oxides (NOx), sulfur oxides (SOx), and other significant air emissions</t>
  </si>
  <si>
    <t>Waste</t>
  </si>
  <si>
    <t>Sterile Rock, Waste and Hazardous Materials Management p.55</t>
  </si>
  <si>
    <t>GRI 306: Waste 2020</t>
  </si>
  <si>
    <t>306-1 Waste generation and significant waste-related impacts</t>
  </si>
  <si>
    <t>Sterile Rock, Waste and Hazardous Materials Management p.55-58</t>
  </si>
  <si>
    <t>306-2 Management of significant waste-related impacts</t>
  </si>
  <si>
    <t>i, We do not provide detailed information regarding oversight of whether our waste disposal contractor meets environmental criteria</t>
  </si>
  <si>
    <t>306-3 Waste generated</t>
  </si>
  <si>
    <t>306-4 Waste diverted from disposal</t>
  </si>
  <si>
    <t>306-5 Waste directed to disposal</t>
  </si>
  <si>
    <t>i, We do not provide a breakdown of how waste is treated once it is off-site for disposal</t>
  </si>
  <si>
    <t>MM03 Total amounts of overburden, rock, tailings and sludge, and their associated risks</t>
  </si>
  <si>
    <t>Tailings Management p.52</t>
  </si>
  <si>
    <t>Supplier environmental assessment</t>
  </si>
  <si>
    <t>Value Chain Management p.30</t>
  </si>
  <si>
    <t>GRI 308: Supplier Environmental Assessment 2016</t>
  </si>
  <si>
    <t>308-1 New suppliers that were screened using environmental criteria</t>
  </si>
  <si>
    <t>Governance: Value Chain Management p.30</t>
  </si>
  <si>
    <t>i, We do not provide a percentage of new contractors screened with environmental criteria</t>
  </si>
  <si>
    <t>308-2 Negative environmental impacts in the supply chain and actions taken</t>
  </si>
  <si>
    <t>Employment</t>
  </si>
  <si>
    <t>Labour Relations p.38</t>
  </si>
  <si>
    <t>GRI 401: Employment 2016</t>
  </si>
  <si>
    <t>401-1 New employee hires and employee turnover</t>
  </si>
  <si>
    <t>Our People p.40</t>
  </si>
  <si>
    <t>i, We do not provide information on new hires by region</t>
  </si>
  <si>
    <t>401-2 Benefits provided to full-time employees that are not provided to temporary or part-time employees</t>
  </si>
  <si>
    <t>Our People p.39-42</t>
  </si>
  <si>
    <t>401-3 Parental leave</t>
  </si>
  <si>
    <t>Labor/management relations</t>
  </si>
  <si>
    <t>Our People p.36</t>
  </si>
  <si>
    <t>GRI 402: Labor/Management Relations 2016</t>
  </si>
  <si>
    <t>402-1 Minimum notice periods regarding operational changes</t>
  </si>
  <si>
    <t>Our People p.39</t>
  </si>
  <si>
    <t>MM04 Strikes and Lockouts</t>
  </si>
  <si>
    <t>Our People p.38</t>
  </si>
  <si>
    <t>Occupational health and safety</t>
  </si>
  <si>
    <t>Health and Safety p.32
Occupational Health and Safety Policy</t>
  </si>
  <si>
    <t>GRI 403: Occupational Health and Safety 2018</t>
  </si>
  <si>
    <t>403-1 Occupational health and safety management system</t>
  </si>
  <si>
    <t>Health and Safety p.33</t>
  </si>
  <si>
    <t>403-2 Hazard identification, risk assessment, and incident investigation</t>
  </si>
  <si>
    <t>Health and Safety p.33-34</t>
  </si>
  <si>
    <t>403-3 Occupational health services</t>
  </si>
  <si>
    <t>403-4 Worker participation, consultation, and communication on occupational health and safety</t>
  </si>
  <si>
    <t>403-5 Worker training on occupational health and safety</t>
  </si>
  <si>
    <t>Health and Safety p.34</t>
  </si>
  <si>
    <t>403-6 Promotion of worker health</t>
  </si>
  <si>
    <t>Health and Safety p.34-35</t>
  </si>
  <si>
    <t>403-7 Prevention and mitigation of occupational health and safety impacts directly linked by business relationships</t>
  </si>
  <si>
    <t>403-8 Workers covered by an occupational health and safety management system</t>
  </si>
  <si>
    <t>403-9 Work-related injuries</t>
  </si>
  <si>
    <t>Health and Safety p.34
2023 Performance Highlights p.19</t>
  </si>
  <si>
    <t>403-10 Work-related ill health</t>
  </si>
  <si>
    <t>Training and education</t>
  </si>
  <si>
    <t>GRI 404: Training and Education 2016</t>
  </si>
  <si>
    <t>404-1 Average hours of training per year per employee</t>
  </si>
  <si>
    <t>i, Average training by gender</t>
  </si>
  <si>
    <t>404-2 Programs for upgrading employee skills and transition assistance programs</t>
  </si>
  <si>
    <t>404-3 Percentage of employees receiving regular performance and career development reviews</t>
  </si>
  <si>
    <t>Diversity and equal opportunity</t>
  </si>
  <si>
    <t>GRI 405: Diversity and Equal Opportunity 2016</t>
  </si>
  <si>
    <t>405-1 Diversity of governance bodies and employees</t>
  </si>
  <si>
    <t>405-2 Ratio of basic salary and remuneration of women to men</t>
  </si>
  <si>
    <t>Our People p.41</t>
  </si>
  <si>
    <t>Non-discrimination</t>
  </si>
  <si>
    <t>Human Rights, Modern Slavery and Child Labour p.29
Prevention of Harassment and Discrimination at Work</t>
  </si>
  <si>
    <t>GRI 406: Non-discrimination 2016</t>
  </si>
  <si>
    <t>406-1 Incidents of discrimination and corrective actions taken</t>
  </si>
  <si>
    <t>Freedom of association and collective bargaining</t>
  </si>
  <si>
    <t>GRI 407: Freedom of Association and Collective Bargaining 2016</t>
  </si>
  <si>
    <t>407-1 Operations and suppliers in which the right to freedom of association and collective bargaining may be at risk</t>
  </si>
  <si>
    <t>Child labor</t>
  </si>
  <si>
    <t>Human Rights, Modern Slavery and Child Labour p.29
Modern Slavery Statement</t>
  </si>
  <si>
    <t>GRI 408: Child Labor 2016</t>
  </si>
  <si>
    <t>408-1 Operations and suppliers at significant risk for incidents of child labor</t>
  </si>
  <si>
    <t>Forced or compulsory labor</t>
  </si>
  <si>
    <t>GRI 409: Forced or Compulsory Labor 2016</t>
  </si>
  <si>
    <t>409-1 Operations and suppliers at significant risk for incidents of forced or compulsory labor</t>
  </si>
  <si>
    <t>Security practices</t>
  </si>
  <si>
    <t>GRI 410: Security Practices 2016</t>
  </si>
  <si>
    <t>410-1 Security personnel trained in human rights policies or procedures</t>
  </si>
  <si>
    <t>Rights of indigenous peoples</t>
  </si>
  <si>
    <t>Communities and Indigenous Peoples p.43-44</t>
  </si>
  <si>
    <t>GRI 411: Rights of Indigenous Peoples 2016</t>
  </si>
  <si>
    <t>411-1 Incidents of violations involving rights of indigenous peoples</t>
  </si>
  <si>
    <t>Rights of First Nations, Engagement, and Protection of Cultural Heritage p.44</t>
  </si>
  <si>
    <t>MM05 Operations taking place in or near Indigenous territory</t>
  </si>
  <si>
    <t>Communities and Indigenous Peoples p.44</t>
  </si>
  <si>
    <t>MM08 Number of company operating sites where artisanal and small-scale mining takes place on or adjacent to the site, the associated risks, and the actions taken to manage and mitigate the risks</t>
  </si>
  <si>
    <t>Local communities</t>
  </si>
  <si>
    <t>GRI 413: Local Communities 2016</t>
  </si>
  <si>
    <t>413-1 Operations with local community engagement, impact assessments, and development programs</t>
  </si>
  <si>
    <t>Communities and Indigenous Peoples p.44-47</t>
  </si>
  <si>
    <t>413-2 Operations with significant actual and potential negative impacts on local communities</t>
  </si>
  <si>
    <t>Communities and Indigenous Peoples p.44-47
Closure p.26</t>
  </si>
  <si>
    <t>MM06 Disputes relating to land use, customary rights or local communities and indigenous peoples</t>
  </si>
  <si>
    <t>Communities and Indigenous Peoples p.45</t>
  </si>
  <si>
    <t>MM07 Use of grievances mechanisms &amp; outcomes</t>
  </si>
  <si>
    <t>Communities and Indigenous Peoples p.44-45</t>
  </si>
  <si>
    <t>Supplier social assessment</t>
  </si>
  <si>
    <t>GRI 414: Supplier Social Assessment 2016</t>
  </si>
  <si>
    <t>414-1 New suppliers that were screened using social criteria</t>
  </si>
  <si>
    <t>i, Percentage of suppliers screened according to social criteria</t>
  </si>
  <si>
    <t>414-2 Negative social impacts in the supply chain and actions taken</t>
  </si>
  <si>
    <t>Public policy</t>
  </si>
  <si>
    <t>GRI 415: Public Policy 2016</t>
  </si>
  <si>
    <t>415-1 Political contributions</t>
  </si>
  <si>
    <t>Customer health and safety</t>
  </si>
  <si>
    <t>GRI 416: Customer Health and Safety 2016</t>
  </si>
  <si>
    <t>416-1 Assessment of the health and safety impacts of product and service categories</t>
  </si>
  <si>
    <t>416-2 Incidents of non-compliance concerning the health and safety impacts of products and services</t>
  </si>
  <si>
    <t>Marketing and labeling</t>
  </si>
  <si>
    <t>GRI 417: Marketing and Labeling 2016</t>
  </si>
  <si>
    <t>417-1 Requirements for product and service information and labeling</t>
  </si>
  <si>
    <t>417-2 Incidents of non-compliance concerning product and service information and labeling</t>
  </si>
  <si>
    <t>417-3 Incidents of non-compliance concerning marketing communications</t>
  </si>
  <si>
    <t>Customer privacy</t>
  </si>
  <si>
    <t>Cybersecurity p.31</t>
  </si>
  <si>
    <t>GRI 418: Customer Privacy 2016</t>
  </si>
  <si>
    <t>418-1 Substantiated complaints concerning breaches of customer privacy and losses of customer data</t>
  </si>
  <si>
    <t>Other Mining and Metals Sector Disclosures</t>
  </si>
  <si>
    <t>MM09 Sites where resettlement took place, the number of households resettled in each, and how their livelihoods were affected in the process,</t>
  </si>
  <si>
    <t>MM10 Number and percentage of operations with a closure plan</t>
  </si>
  <si>
    <t>Governance: Closure p.31</t>
  </si>
  <si>
    <t>Sustainability Accounting Standards Board (SASB) Content Index</t>
  </si>
  <si>
    <t>Champion Iron has reported in accordance with the SASB Mining &amp; Metals Standard 2023 for the period from January 1, 2023 to December 31, 2023. This excludes data for water stewardship, which covers the 12-month period ended September 30, 2023, consistent with previous reports. It also excludes data for energy and climate change, which aligns with our financial year. Financial data presented herein aligns with the Company’s 2024 financial year ended March 31, 2024.</t>
  </si>
  <si>
    <t>SUSTAINABILITY DISCLOSURE TOPICS &amp; ACCOUNTING METRICS</t>
  </si>
  <si>
    <t>SASB Metals &amp; Mining Standard Code</t>
  </si>
  <si>
    <t>Accounting Metric</t>
  </si>
  <si>
    <t>Unit of Measure</t>
  </si>
  <si>
    <t>Reference</t>
  </si>
  <si>
    <t>Commentary</t>
  </si>
  <si>
    <t>GREENHOUSE GAS EMISSIONS</t>
  </si>
  <si>
    <t>EM-MM-110a,1</t>
  </si>
  <si>
    <t>Gross global Scope 1 emissions, percentage covered under emissions-limiting regulations</t>
  </si>
  <si>
    <t>Metric tonnes CO-e</t>
  </si>
  <si>
    <t>(a) 125,617 tonnes of CO2e
(b) 100% are covered by Quebec's cap and trade system</t>
  </si>
  <si>
    <t>EM-MM-110a,2</t>
  </si>
  <si>
    <t>Discussion of long-term and short-term strategy or plan to manage Scope 1 emissions, emissions reduction targets, and an analysis of performance against those targets</t>
  </si>
  <si>
    <t>NA</t>
  </si>
  <si>
    <t>Energy and Climate Change: TCFD Framework Alignment - Strategy p.64-69</t>
  </si>
  <si>
    <t>AIR QUALITY</t>
  </si>
  <si>
    <t>EM-MM-120a,1</t>
  </si>
  <si>
    <t>Air emissions of the following pollutants: (1) CO, (2) NOx (excluding N2O), (3) SOx, (4) particulate matter (PM10), (5) mercury (Hg), (6) lead (Pb), and (7) volatile organic compounds (VOCs)</t>
  </si>
  <si>
    <t>Metric tonnes (t)</t>
  </si>
  <si>
    <t>(1) CO - 422 t
(2) NOx - 232 t
(3) SOx - 15 t
(4) PM10 - 2,633 t
(5) Hg - 0.00021 t
(6) Pb - 0.010 t
(7)VOCs - 11.6 t</t>
  </si>
  <si>
    <t>ENERGY MANAGEMENT</t>
  </si>
  <si>
    <t>EM-MM-130a,1</t>
  </si>
  <si>
    <t>(1) Total energy consumed, (2) percentage grid,  (3) percentage renewable</t>
  </si>
  <si>
    <t>1) Gigajoules; 2) Percentage</t>
  </si>
  <si>
    <t>(1) 3,708 TJ
(2) 44% of fuel combustion
(3) 56% of renewable hydroelectric power</t>
  </si>
  <si>
    <t>Energy &amp; Climate: Performance p.60</t>
  </si>
  <si>
    <t>WATER MANAGEMENT</t>
  </si>
  <si>
    <t>EM-MM-140a,1</t>
  </si>
  <si>
    <t>(1) Total water withdrawn,
(2) total water consumed, percentage of each in regions with High or Extremely High Baseline Water Stress</t>
  </si>
  <si>
    <t>1) Thousand cubic metres; 2) Percentage</t>
  </si>
  <si>
    <t>(1) 16.24 million cubic metres, 0% from regions with High or Extremely High Baseline Water Stress
(2) 11.12 million cubic metres of water consumed, 0% from regions with High or Extremely High Baseline Water Stress</t>
  </si>
  <si>
    <t>EM-MM-140a,2</t>
  </si>
  <si>
    <t>Number of incidents of non-compliance associated with permits, standards, and regulations</t>
  </si>
  <si>
    <t>Number,</t>
  </si>
  <si>
    <t>No incidents of non-compliance associated with water quality permits, standards, and regulations, were recorded during the reporting period.</t>
  </si>
  <si>
    <t>WASTE AND HAZARDOUS MATERIALS MANAGEMENT</t>
  </si>
  <si>
    <t>EM-MM-150a,4</t>
  </si>
  <si>
    <t>Total weight of non-mineral waste generated</t>
  </si>
  <si>
    <t>Total non-mineral waste generated per tonne of iron concentrate produced: 0.59 kg per tonne</t>
  </si>
  <si>
    <t>EM-MM-150a,5</t>
  </si>
  <si>
    <t>Total weight of tailings produced</t>
  </si>
  <si>
    <t>Total mine tailings produced: 26.0 million tonnes</t>
  </si>
  <si>
    <t>EM-MM-150a,6</t>
  </si>
  <si>
    <t>Total weight of waste rock generated</t>
  </si>
  <si>
    <t>Total steril rock excavated: 23.5 million tonnes</t>
  </si>
  <si>
    <t>EM-MM-150a,7</t>
  </si>
  <si>
    <t>Total weight of hazardous waste generated</t>
  </si>
  <si>
    <t>0.08 kg per tonne of iron concentrate produced</t>
  </si>
  <si>
    <t>To define hazardous waste, we employ Québec regulations regarding hazardous materials.</t>
  </si>
  <si>
    <t>EM-MM-150a,8</t>
  </si>
  <si>
    <t>Total weight of hazardous waste recycled</t>
  </si>
  <si>
    <t>405 tonnes</t>
  </si>
  <si>
    <t>We do not employ a specific definition of recyclable hazardous waste. We recycle those hazardous waste materials that are accepted by the third-party contractor that manages our hazardous waste.</t>
  </si>
  <si>
    <t>EM-MM-150a,9</t>
  </si>
  <si>
    <t>Number of significant incidents associated with hazardous materials and waste management</t>
  </si>
  <si>
    <t>Number</t>
  </si>
  <si>
    <t>There were no issues of legal or regulatory non-compliance in 2023 related to our waste management activities.</t>
  </si>
  <si>
    <t>EM-MM-150a,10</t>
  </si>
  <si>
    <t>Description of waste and hazardous materials management policies and procedures for active and inactive operations</t>
  </si>
  <si>
    <t>BIODIVERSITY IMPACTS</t>
  </si>
  <si>
    <t>EM-MM-160a,1</t>
  </si>
  <si>
    <t>Description of environmental management policies and practices for active sites</t>
  </si>
  <si>
    <t>The Bloom Lake Biodiversity Protection and Monitoring Plan was developed by a third party.</t>
  </si>
  <si>
    <t>EM-MM-160a,2</t>
  </si>
  <si>
    <t>Percentage of mine sites where acid rock drainage is: (1) predicted to occur, (2) actively mitigated, and (3) under treatment or remediation</t>
  </si>
  <si>
    <t>Percentage</t>
  </si>
  <si>
    <t>Water Stewardship p, 50
Operations do not cause acid rock drainage that can negatively affect nearby waterways or ecosystems.</t>
  </si>
  <si>
    <t>EM-MM-160a,3</t>
  </si>
  <si>
    <t>Percentage of (1) proved and (2) probable reserves in or near sites with protected conservation status or endangered species habitat</t>
  </si>
  <si>
    <t>(1) Proven 100%
(2) Probable 100%</t>
  </si>
  <si>
    <t>Five reserves within 50 km of the mine site are designated protected areas including: the Paakumshumwaau-Maatuskaau biodiversity reserve, the Gensart Lake biodiversity reserve, the Moisie River aquatic reserve, the Lac Ménistouc biodiversity reserve and the Bright Sand Lake biodiversity reserve, In terms of species at risk, vegetation and birds are the two groups with the highest proportionate representation in the Bloom Lake Mine area at 43% each.</t>
  </si>
  <si>
    <t>SECURITY, HUMAN RIGHTS &amp; RIGHTS OF INDIGENOUS PEOPLES</t>
  </si>
  <si>
    <t>EM-MM-210a,1</t>
  </si>
  <si>
    <t>Percentage of (1) proved and (2) probable reserves in or near areas of conflict</t>
  </si>
  <si>
    <t>(1) Proven: 0%
(2) Probable: 0%</t>
  </si>
  <si>
    <t>Human Rights, Modern Slavery and Child Labour p.29
No proven or probable reserves are located in areas of active conflict.</t>
  </si>
  <si>
    <t>EM-MM-210a,2</t>
  </si>
  <si>
    <t>Percentage of (1) proved and (2) probable reserves in or near Indigenous land</t>
  </si>
  <si>
    <t>(1) Proven: 100%
(2) Probable: 100%</t>
  </si>
  <si>
    <t>EM-MM-210a,3</t>
  </si>
  <si>
    <t>Discussion of engagement processes and due diligence practices with respect to human rights, indigenous rights, and operation in areas of conflict</t>
  </si>
  <si>
    <t>Communities and Indigenous Peoples p.44
Human Rights, Modern Slavery and Child Labour p.29
Our Approach to Sustainability p.13</t>
  </si>
  <si>
    <t>COMMUNITY RELATIONS</t>
  </si>
  <si>
    <t>EM-MM-210b,1</t>
  </si>
  <si>
    <t>Discussion of process to manage risks and opportunities associated with community rights and interests</t>
  </si>
  <si>
    <t>EM-MM-210b,2</t>
  </si>
  <si>
    <t>Number and duration (# of days) of non-technical production delays</t>
  </si>
  <si>
    <t>No technical delays or stoppages arising from community unrest during the reporting period.</t>
  </si>
  <si>
    <t>LABOUR RELATIONS</t>
  </si>
  <si>
    <t>EM-MM-310a,1</t>
  </si>
  <si>
    <t>Percentage of active workforce covered under collective bargaining agreements, broken down by U,S, and foreign employees.</t>
  </si>
  <si>
    <t xml:space="preserve">EM-MM-310a,2 </t>
  </si>
  <si>
    <t>Number and duration of strikes and lockouts</t>
  </si>
  <si>
    <t>Number, Days</t>
  </si>
  <si>
    <t>No labour-related work stoppages, strikes or lockouts during the reporting period.</t>
  </si>
  <si>
    <t>WORKFORCE HEALTH &amp; SAFETY</t>
  </si>
  <si>
    <t>EM-MM-320a,1</t>
  </si>
  <si>
    <t>(1) MSHA all-incidence rate, (2) fatality rate, (3) near miss frequency rate (NMFR) and (4) average hours of health, safety, and emergency response training for (a) full-time employees and (b) contract employees</t>
  </si>
  <si>
    <t>Rate</t>
  </si>
  <si>
    <t>(1) Total Recordable Injury Frequency Rate – 2.85
(2) Fatality Rate - 0
(3) Near Miss Frequency Rate - 8.27
(4) For administrative reasons, we are unable to provide this information.</t>
  </si>
  <si>
    <t>BUSINESS ETHICS &amp; TRANSPARENCY</t>
  </si>
  <si>
    <t xml:space="preserve">EM-MM-510a,1 
</t>
  </si>
  <si>
    <t>Description of the management system for prevention of corruption and bribery throughout the value chain</t>
  </si>
  <si>
    <t>EM-MM-510a,2</t>
  </si>
  <si>
    <t>Production in countries that have the 20 lowest rankings in Transparency International’s Corruption Perception Index</t>
  </si>
  <si>
    <t>Metric tonnes (t) saleable</t>
  </si>
  <si>
    <t>Champion has no production in countries that have the 20 lowest rankings in the Transparency International Corruption Perception Index Operations are exclusively conducted in Canada</t>
  </si>
  <si>
    <t>TAILINGS STORAGE FACILITIES MANAGEMENT</t>
  </si>
  <si>
    <t>EM-MM-540a,1</t>
  </si>
  <si>
    <t>Tailings storage facility inventory table: (1) facility name, (2) location, (3) ownership status, (4) operational status, (5) construction method, (6) maximum permitted storage capacity, (7) current amount of tailings stored, (8) consequence classification, (9) date of most recent independent technical review, (10) material findings, (11) mitigation measures,(12) site-specific EPRP</t>
  </si>
  <si>
    <t>Various</t>
  </si>
  <si>
    <t>The tailings storage facility inventory table can be found in Tailings Management p.53</t>
  </si>
  <si>
    <t>EM-MM-540a,2</t>
  </si>
  <si>
    <t>Summary of tailings management systems and governance structure used to monitor and maintain stability of tailings storage facilities</t>
  </si>
  <si>
    <t>Tailings Management p.53-54</t>
  </si>
  <si>
    <t>EM-MM-540a,3</t>
  </si>
  <si>
    <t>Approach to development of Emergency Preparedness and Response Plans (EPRPs) for tailings storage facilities</t>
  </si>
  <si>
    <t>Activity Metric</t>
  </si>
  <si>
    <t>Section</t>
  </si>
  <si>
    <t>EM-MM-000,A</t>
  </si>
  <si>
    <t>Production of (1) metal ores and
(2) finished metal products</t>
  </si>
  <si>
    <t>(1) 14,162,400 wet metric tonnes of iron ore concentrate produced
(2) 11,643,700 dry metric tonnes of iron concentrate sold</t>
  </si>
  <si>
    <t>EM-MM-000,B</t>
  </si>
  <si>
    <t>Total number of employees,
percentage of contractors</t>
  </si>
  <si>
    <t>Number, Percentage</t>
  </si>
  <si>
    <t>Among our 1,145 full-time employees, 4 (0.35%) hold non-permanent contracts.</t>
  </si>
  <si>
    <t>Task Force on Climate-Related Financial Disclosures Index</t>
  </si>
  <si>
    <t>Champion Iron has reported in accordance with the TCFD for the period from April 1, 2023 to March 31, 2024. Page number references below refer to the Company's 2023 Sustainability Report.</t>
  </si>
  <si>
    <t>Disclosure</t>
  </si>
  <si>
    <t>CIA Response</t>
  </si>
  <si>
    <t>Governance (TCFD-G)</t>
  </si>
  <si>
    <t>Notes</t>
  </si>
  <si>
    <t>a) Describe the Board’s oversight of climate-related risks and opportunities.</t>
  </si>
  <si>
    <t>Energy and Climate Change: TCFD Framework Alignment - Governance p.63
2024 Annual Report</t>
  </si>
  <si>
    <t>b) Describe management’s role in assessing and managing climate-related risks and opportunities.</t>
  </si>
  <si>
    <t>Energy and Climate Change: TCFD Framework Alignment - Governance p.63</t>
  </si>
  <si>
    <t>Strategy (TCFD-S)</t>
  </si>
  <si>
    <t>a) Describe the climate-related risks and opportunities the organisation has identified over the short, medium, and long term.</t>
  </si>
  <si>
    <t>Energy and Climate Change: TCFD Framework Alignment - Strategy p.64-67</t>
  </si>
  <si>
    <t>b) Describe the impact of climate-related risks and opportunities on the organisation’s businesses, strategy, and financial planning.</t>
  </si>
  <si>
    <t>c) Describe the resilience of the organisation’s strategy, taking into consideration different climate-related scenarios, including a 2°C or lower scenario.</t>
  </si>
  <si>
    <t>Risk Management (TCFD-R)</t>
  </si>
  <si>
    <t>a) Describe the organisation’s processes for identifying and assessing climate-related risks.</t>
  </si>
  <si>
    <t>Energy and Climate Change p.58
TCFD Framework Alignment - Risk Management p.67</t>
  </si>
  <si>
    <t>b) Describe the organisation’s processes for managing climate-related risks.</t>
  </si>
  <si>
    <t>c) Describe how processes for identifying, assessing, and managing climate-related risks are integrated into the organisation’s overall risk management.</t>
  </si>
  <si>
    <t>Metrics and Targets (TCFD-M)</t>
  </si>
  <si>
    <t>a) Disclose the metrics used by the organisation to assess climate-related risks and opportunities in line with its strategy and risk management process.</t>
  </si>
  <si>
    <t>Energy and Climate Change: TCFD Framework Alignment - Metrics p.67-69
Air Quality p.70-71
Land Use and Biodiversity p.71-74
Water Stewardship p.50-51</t>
  </si>
  <si>
    <t>b) Disclose Scope 1, Scope 2, and, if appropriate, Scope 3 greenhouse gas (GHG) emissions, and the related risks.</t>
  </si>
  <si>
    <t>Energy and Climate Change - Our Performance p.58
TCFD Framework Alignment - Metrics p.67-69</t>
  </si>
  <si>
    <t>c) Describe the targets used by the organisation to manage climate-related risks and opportunities and performance against targets.</t>
  </si>
  <si>
    <t>Land Use and Biodiversity p,61</t>
  </si>
  <si>
    <t>Percentage of mine sites where acid rock
drainage is: (1) predicted to occur, (2) actively
mitigated, and (3) under treatment or
remediation</t>
  </si>
  <si>
    <t>Percentage of (1) proved and (2) probable
reserves in or near sites with protected
conservation status or endangered species
habitat</t>
  </si>
  <si>
    <t>Communities and First Nations p,38-39
Human Rights, Modern Slavery and Child Labour p,24
Our Approach to Sustainability p,13</t>
  </si>
  <si>
    <t>Communities and First Nations p,38-39</t>
  </si>
  <si>
    <t>Percentage of active workforce covered under collective bargaining agreements, broken down by U,S, and foreign employees,</t>
  </si>
  <si>
    <t>(1) MSHA all-incidence rate, (2) fatality rate,
(3) near miss frequency rate (NMFR) and (4)
average hours of health, safety, and
emergency response training for (a) full-time
employees and (b) contract employees</t>
  </si>
  <si>
    <t>(1) Total Recordable Injury Frequency Rate – 2,99
(2) Fatality Rate - 0
(3) Near Miss Frequency Rate - 7,86
(4) (a) Emergency-response training is broken out
by type of training, Please see the data
table in the listed references,
(b) We do not provide average hours of training for contract employees,</t>
  </si>
  <si>
    <t>Business Conduct and Ethics p,21</t>
  </si>
  <si>
    <t>Tailings storage facility inventory table: (1)
facility name, (2) location, (3) ownership
status, (4) operational status, (5) construction
method, (6) maximum permitted storage
capacity, (7) current amount of tailings stored,
(8) consequence classification, (9) date of most
recent independent technical review, (10)
material findings, (11) mitigation measures,
(12) site-specific EPRP</t>
  </si>
  <si>
    <t>The tailings storage facility inventory table can be found in Tailings Management p,49</t>
  </si>
  <si>
    <t>Tailings Management p,48-50</t>
  </si>
  <si>
    <t>(1) 11,186,600 wet metric tonnes of iron ore concentrate produced
(2) 10,594,400 dry metric tonnes of iron concentrate sold</t>
  </si>
  <si>
    <t>Our total number of full-time employees is 983, Of that, 6 workers (0,6%) are on non-permanent contracts,</t>
  </si>
  <si>
    <t>2023 Sustainability Performance Data</t>
  </si>
  <si>
    <t>GRI 2-9</t>
  </si>
  <si>
    <t>Number of Board members</t>
  </si>
  <si>
    <t>Number of executive Board members</t>
  </si>
  <si>
    <t>Number of non-executive Board members</t>
  </si>
  <si>
    <t>Number of female Board members</t>
  </si>
  <si>
    <t>Number of male Board members</t>
  </si>
  <si>
    <t>Number of Board members from under-represented social groups</t>
  </si>
  <si>
    <t>GRI 2-27</t>
  </si>
  <si>
    <t>Number of significant instances of non-compliance with laws and regulations</t>
  </si>
  <si>
    <t>Number of fines for instances on non-compliance with laws and regulations</t>
  </si>
  <si>
    <t>Value of monetary fines for instances of non-compliance with laws and regulations</t>
  </si>
  <si>
    <t>GRI 2-30</t>
  </si>
  <si>
    <t>Percentage of total employees covered by collective bargaining agreements</t>
  </si>
  <si>
    <t>GRI 205-3</t>
  </si>
  <si>
    <t>Confirmed incidents of corruption</t>
  </si>
  <si>
    <t>GRI 206-1</t>
  </si>
  <si>
    <t>Cases of legal action for anti-competitive behaviour</t>
  </si>
  <si>
    <t>Incidents of discrimination</t>
  </si>
  <si>
    <t>GRI 406-1</t>
  </si>
  <si>
    <t>Incidents of harassment</t>
  </si>
  <si>
    <t>GRI 408-1, GRI 409-1</t>
  </si>
  <si>
    <t>Reports of child labour</t>
  </si>
  <si>
    <t>Reports of compulsory forced labour</t>
  </si>
  <si>
    <t>GRI MM07</t>
  </si>
  <si>
    <t>Potential Code of Conduct violations</t>
  </si>
  <si>
    <t>Grievances lodged through internal grievance mechanism</t>
  </si>
  <si>
    <t xml:space="preserve">Grievances lodged through community grievance mechanism             </t>
  </si>
  <si>
    <t>GRI 411-1</t>
  </si>
  <si>
    <t>Incidents of violations involving rights of indigenous peoples</t>
  </si>
  <si>
    <t>GRI 415-1</t>
  </si>
  <si>
    <t>Political contributions</t>
  </si>
  <si>
    <t>Economic Performance &amp; Contributions</t>
  </si>
  <si>
    <t>GRI 201-1</t>
  </si>
  <si>
    <t>2021 Total (millions $)</t>
  </si>
  <si>
    <t>2022 Total (millions $)</t>
  </si>
  <si>
    <t>2023$ Total (millions $)</t>
  </si>
  <si>
    <t>Revenues</t>
  </si>
  <si>
    <t xml:space="preserve">Adjusted net income </t>
  </si>
  <si>
    <t>Mining taxes paid to government</t>
  </si>
  <si>
    <t>Procurement spend</t>
  </si>
  <si>
    <t>Salary &amp; Benefits spend</t>
  </si>
  <si>
    <t>SASB EM-MM-000,A</t>
  </si>
  <si>
    <t>2021 Total  (M metric tonnes)</t>
  </si>
  <si>
    <t>2022 Total  (M metric tonnes)</t>
  </si>
  <si>
    <t>2023 Total  (M metric tonnes)</t>
  </si>
  <si>
    <t>Ore mined and hauled</t>
  </si>
  <si>
    <t>Iron ore concentrate produced</t>
  </si>
  <si>
    <t>7.91 (wet)</t>
  </si>
  <si>
    <t>11.19 (wet)</t>
  </si>
  <si>
    <t>14.16 (wet)</t>
  </si>
  <si>
    <t>Iron concentrate sold</t>
  </si>
  <si>
    <t>7.65 (dry)</t>
  </si>
  <si>
    <t>10.59 (dry)</t>
  </si>
  <si>
    <t>11.6 (dry)</t>
  </si>
  <si>
    <t>GRI 2-6</t>
  </si>
  <si>
    <t>Number of Tier 1 suppliers</t>
  </si>
  <si>
    <t>FY 2020</t>
  </si>
  <si>
    <t>FY 2021</t>
  </si>
  <si>
    <t>FY 2022</t>
  </si>
  <si>
    <t>FY 2023</t>
  </si>
  <si>
    <t>FY 2024</t>
  </si>
  <si>
    <t>Municipal</t>
  </si>
  <si>
    <t>Income and Mining</t>
  </si>
  <si>
    <t>Mining Leases</t>
  </si>
  <si>
    <t>School</t>
  </si>
  <si>
    <t>TOTAL</t>
  </si>
  <si>
    <t>Health, Safety &amp; Well-being</t>
  </si>
  <si>
    <t>GRI 403-08</t>
  </si>
  <si>
    <t>Percentage of workers who are covered by such a system that has been internally audited</t>
  </si>
  <si>
    <t>GRI 403-09; SASB EM-MM-320a,1</t>
  </si>
  <si>
    <t>Lost time injuries</t>
  </si>
  <si>
    <t>Lost time injury frequency</t>
  </si>
  <si>
    <t>Restricted injury (lost time)</t>
  </si>
  <si>
    <t>Restricted injury (lost time) frequency</t>
  </si>
  <si>
    <t>Lost time injury and restricted time injury frequency rate</t>
  </si>
  <si>
    <t>Number of fatalities</t>
  </si>
  <si>
    <t>Number of medical consultations</t>
  </si>
  <si>
    <t xml:space="preserve">Accidents </t>
  </si>
  <si>
    <t>Total hours worked</t>
  </si>
  <si>
    <t>1,076,313</t>
  </si>
  <si>
    <t>1,185,406</t>
  </si>
  <si>
    <t>1,460,997</t>
  </si>
  <si>
    <t>1,854,352</t>
  </si>
  <si>
    <t>2,223,070</t>
  </si>
  <si>
    <t>Near miss frequency rate</t>
  </si>
  <si>
    <t>Reports of potentially hazardous conditions</t>
  </si>
  <si>
    <t>Task safety analyses</t>
  </si>
  <si>
    <t>Pre-task safety analyses</t>
  </si>
  <si>
    <t>1,716,100</t>
  </si>
  <si>
    <t>1,980,360</t>
  </si>
  <si>
    <t>3,615,452</t>
  </si>
  <si>
    <t>4,203,430</t>
  </si>
  <si>
    <t>GRI 403-10</t>
  </si>
  <si>
    <t>Incidents of work-related illness</t>
  </si>
  <si>
    <t>Audiometric tests</t>
  </si>
  <si>
    <t>GRI 2-7; SASB EM-MM-000,B</t>
  </si>
  <si>
    <t>Total number of employees</t>
  </si>
  <si>
    <t>Total number of employees (women)</t>
  </si>
  <si>
    <t>Total number of employees (men)</t>
  </si>
  <si>
    <t>Total number of contract employees</t>
  </si>
  <si>
    <t>Total number of contract employees (women)</t>
  </si>
  <si>
    <t>Total number of contract employees (men)</t>
  </si>
  <si>
    <t>Total number of permanent employees</t>
  </si>
  <si>
    <t>Total number of permanent employees (women)</t>
  </si>
  <si>
    <t>Total number of permanent employees (men)</t>
  </si>
  <si>
    <t>Local and Indigenous employees</t>
  </si>
  <si>
    <t>Percentage of Indigenous employees</t>
  </si>
  <si>
    <t>Percentage of non-permanent contract employees</t>
  </si>
  <si>
    <t>GRI 202-1</t>
  </si>
  <si>
    <t>Basic non-unionized salary ($/hour)</t>
  </si>
  <si>
    <t>Basic non-unionized salary ($/hour) for women</t>
  </si>
  <si>
    <t>Basic non-unionized salary ($/hour) for men</t>
  </si>
  <si>
    <t>GRI 401-1</t>
  </si>
  <si>
    <t>Men 18-24</t>
  </si>
  <si>
    <t>Men 25-29</t>
  </si>
  <si>
    <t>Men 30-34</t>
  </si>
  <si>
    <t>Men 35-39</t>
  </si>
  <si>
    <t>Men 40-44</t>
  </si>
  <si>
    <t>Men 45-49</t>
  </si>
  <si>
    <t>Men 50-54</t>
  </si>
  <si>
    <t>Men 55-59</t>
  </si>
  <si>
    <t>Men 60-64</t>
  </si>
  <si>
    <t>Men 65-69</t>
  </si>
  <si>
    <t>Total new employees men</t>
  </si>
  <si>
    <t>Proportion</t>
  </si>
  <si>
    <t>Women 18-24</t>
  </si>
  <si>
    <t>Women 25-29</t>
  </si>
  <si>
    <t>Women 30-34</t>
  </si>
  <si>
    <t>Women 35-39</t>
  </si>
  <si>
    <t>Women 40-44</t>
  </si>
  <si>
    <t>Women 45-49</t>
  </si>
  <si>
    <t>Women 50-54</t>
  </si>
  <si>
    <t>Women 55-59</t>
  </si>
  <si>
    <t>Women 60-64</t>
  </si>
  <si>
    <t>Women 65-69</t>
  </si>
  <si>
    <t>Total new employees women</t>
  </si>
  <si>
    <t>Total new employees</t>
  </si>
  <si>
    <t>Total men that left their job</t>
  </si>
  <si>
    <t>Total women that left their job</t>
  </si>
  <si>
    <t>Total employees that left their job</t>
  </si>
  <si>
    <t>GRI 404-1</t>
  </si>
  <si>
    <t>Average number of training sessions received per person - Management</t>
  </si>
  <si>
    <t>Average number of training sessions received per person - Professional and engineering executives</t>
  </si>
  <si>
    <t>Average number of training sessions received per person - Administrative, technical and clerical</t>
  </si>
  <si>
    <t>Average number of training sessions received per person - Production</t>
  </si>
  <si>
    <t>Total hours of training provided to the staff</t>
  </si>
  <si>
    <t>Average number of training sessions per month</t>
  </si>
  <si>
    <t>GRI 405-1</t>
  </si>
  <si>
    <t>Board of Directors - Women</t>
  </si>
  <si>
    <t>Board of Directors - Men</t>
  </si>
  <si>
    <t>Executive - Women</t>
  </si>
  <si>
    <t>Executive - Men</t>
  </si>
  <si>
    <t>Total Leadership - Women</t>
  </si>
  <si>
    <t>Total Leadership - Men</t>
  </si>
  <si>
    <t>Site Unionized Employees - Women</t>
  </si>
  <si>
    <t>Site Unionized Employees - Men</t>
  </si>
  <si>
    <t>Site Non-Unionized Management - Women</t>
  </si>
  <si>
    <t>Site Non-Unionized Management - Men</t>
  </si>
  <si>
    <t>Total Site Employees - Women</t>
  </si>
  <si>
    <t>Total Site Employees - Men</t>
  </si>
  <si>
    <t>Head Office - Women</t>
  </si>
  <si>
    <t>Head Office - Men</t>
  </si>
  <si>
    <t>Total Non-Executive Workforce - Women</t>
  </si>
  <si>
    <t>Total Non-Executive Workforce - Men</t>
  </si>
  <si>
    <t>GRI MM4; SASB EM-MM-310a,2</t>
  </si>
  <si>
    <t>Number of strikes and lockouts</t>
  </si>
  <si>
    <t>SASB EM-MM-310a,1</t>
  </si>
  <si>
    <t>Subcontracting and financial complaints</t>
  </si>
  <si>
    <t>Disciplinary notice appeal</t>
  </si>
  <si>
    <t>Dismissal appeal</t>
  </si>
  <si>
    <t>Interpretation of the collective agreement</t>
  </si>
  <si>
    <t>Other</t>
  </si>
  <si>
    <t>Total</t>
  </si>
  <si>
    <t>Jan-Mar 2023</t>
  </si>
  <si>
    <t>FY24</t>
  </si>
  <si>
    <t>Energy consumed per tonne of iron concentrate produced (MJ)</t>
  </si>
  <si>
    <t>Direct GHG emitted per tonne of iron concentrate produced (kg CO2e)</t>
  </si>
  <si>
    <t>GRI 302-1; EM-MM-130a,1</t>
  </si>
  <si>
    <t>Diesel</t>
  </si>
  <si>
    <t>Gas</t>
  </si>
  <si>
    <t>Light Oil Fuel</t>
  </si>
  <si>
    <t>Hydroelectricity</t>
  </si>
  <si>
    <t>GRI 302-3</t>
  </si>
  <si>
    <t>Propane</t>
  </si>
  <si>
    <t>GRI 305-1; GRI 305-2</t>
  </si>
  <si>
    <t>Total Scope 1</t>
  </si>
  <si>
    <t xml:space="preserve">Total Scope 2 </t>
  </si>
  <si>
    <t>Total (Scope 1 and 2)</t>
  </si>
  <si>
    <t>GRI 305-4</t>
  </si>
  <si>
    <t>Scope 1</t>
  </si>
  <si>
    <t>Scope 2</t>
  </si>
  <si>
    <t>Local jobs and procurement¹</t>
  </si>
  <si>
    <t>Local and Indigenous jobs</t>
  </si>
  <si>
    <t>Sourcing from Indigenous suppliers (millions of dollars)</t>
  </si>
  <si>
    <t>Local Employment²</t>
  </si>
  <si>
    <t>% of employees resident of Fermont</t>
  </si>
  <si>
    <t>% of employees resident of Cote Nord</t>
  </si>
  <si>
    <t>% of employees resident of Quebec</t>
  </si>
  <si>
    <t>% of employees resident of other Canadian provinces</t>
  </si>
  <si>
    <t>% of employees resident outside of Canada</t>
  </si>
  <si>
    <t>Total Employees</t>
  </si>
  <si>
    <t>% of Indigenous employees resident of Quebec</t>
  </si>
  <si>
    <t>% of Indigenous employees resident of other Canadian provinces</t>
  </si>
  <si>
    <t>% of Indigenous employees resident outside of Canada</t>
  </si>
  <si>
    <t>Total Indigenous Employees</t>
  </si>
  <si>
    <t>GRI 203-1</t>
  </si>
  <si>
    <t>% of management employees resident of Quebec</t>
  </si>
  <si>
    <t>% of management employees resident of Canadian province outside of Quebec</t>
  </si>
  <si>
    <t>% of management employees resident outside Canada</t>
  </si>
  <si>
    <t>GRI 204-1</t>
  </si>
  <si>
    <t>M$ CAD</t>
  </si>
  <si>
    <t>%</t>
  </si>
  <si>
    <t>% procurement from businesses from Fermont</t>
  </si>
  <si>
    <t>% procurement from businesses from Cote Nord region</t>
  </si>
  <si>
    <t>% procurement from businesses from Quebec</t>
  </si>
  <si>
    <t>% procurement from businesses from Newfoundland and Labrador</t>
  </si>
  <si>
    <t>% procurement from businesses from Canadian province outside of Quebec</t>
  </si>
  <si>
    <t>$137</t>
  </si>
  <si>
    <t>Canadian procurement</t>
  </si>
  <si>
    <t>$1,186</t>
  </si>
  <si>
    <t>CAD</t>
  </si>
  <si>
    <t>Donations &amp; Sponsorship</t>
  </si>
  <si>
    <t>GRI MM03; EM-MM-150a,5</t>
  </si>
  <si>
    <t>Tonnes of mine tailings produced (millions)</t>
  </si>
  <si>
    <t>Tonnes of mine tailings securely stored (millions)</t>
  </si>
  <si>
    <t>Tonnes of mine tailings reused (millions)</t>
  </si>
  <si>
    <t>Facility name</t>
  </si>
  <si>
    <t>Bloom Lake Mine Complexe TSF (Fine Tailings)</t>
  </si>
  <si>
    <t>Bloom Lake Mine Complexe TSF (Coarse Tailings)</t>
  </si>
  <si>
    <t>Location</t>
  </si>
  <si>
    <t>Fermont, Québec, Canada</t>
  </si>
  <si>
    <t>Ownership status</t>
  </si>
  <si>
    <t>100% owned</t>
  </si>
  <si>
    <t>Operational status</t>
  </si>
  <si>
    <t>Active</t>
  </si>
  <si>
    <t>Construction method</t>
  </si>
  <si>
    <t>Fine tailings : impervious Water retention type</t>
  </si>
  <si>
    <t>Coarse tailings : pervious starter dike and upstream finger drains for drained coarse tailings, Improved upstream construction</t>
  </si>
  <si>
    <t>Maximum permitted storage capacity</t>
  </si>
  <si>
    <t>62 Mm³</t>
  </si>
  <si>
    <t>146 Mm³</t>
  </si>
  <si>
    <t>Current amount of tailings stored</t>
  </si>
  <si>
    <t>6.5 Mm³</t>
  </si>
  <si>
    <t>32 Mm³</t>
  </si>
  <si>
    <t>9.2 Mm³</t>
  </si>
  <si>
    <t>44.3 Mm³</t>
  </si>
  <si>
    <t>Consequence classification</t>
  </si>
  <si>
    <t>High, as per CDA</t>
  </si>
  <si>
    <t>Material findings</t>
  </si>
  <si>
    <t>No</t>
  </si>
  <si>
    <t>Mitigation measures</t>
  </si>
  <si>
    <t>Site-specific ERP</t>
  </si>
  <si>
    <t>Yes</t>
  </si>
  <si>
    <t>GRI 306-3; EM-MM-150a,4; EM-MM-150a,7</t>
  </si>
  <si>
    <t>Non-hazardous waste generated per tonne of iron concentrate produced</t>
  </si>
  <si>
    <t>Hazardous waste generated per tonne of iron concentrate produced</t>
  </si>
  <si>
    <t>Total non-mineral waste generated per tonne of iron concentrate produced</t>
  </si>
  <si>
    <t>GRI 306-3; GRI 306-4; EM-MM-150a,6</t>
  </si>
  <si>
    <t>Total sterile rock excavated (Mt)</t>
  </si>
  <si>
    <t>Sterile rock reused (Mt)</t>
  </si>
  <si>
    <t>Sterile rock stored (Mt)</t>
  </si>
  <si>
    <t>GRI 306-3; GRI 306-4; GRI 306-5</t>
  </si>
  <si>
    <t>Reused/repurposed offsite</t>
  </si>
  <si>
    <t>Scrap metal</t>
  </si>
  <si>
    <t>Rubber</t>
  </si>
  <si>
    <t>Tires</t>
  </si>
  <si>
    <t>Recycled offsite</t>
  </si>
  <si>
    <t>Paper and cardboard</t>
  </si>
  <si>
    <t>Wood</t>
  </si>
  <si>
    <t>Mixed non-hazardous waste</t>
  </si>
  <si>
    <t>Responsible offsite waste disposal</t>
  </si>
  <si>
    <t>Contaminated Soil</t>
  </si>
  <si>
    <t>Inert industrial waste</t>
  </si>
  <si>
    <t>GRI 306-3; GRI 306-4; GRI 306-5; EM-MM-150a,7; EM-MM-150a,8;</t>
  </si>
  <si>
    <t xml:space="preserve">Recycled or repurposed offsite </t>
  </si>
  <si>
    <t>Waste oils</t>
  </si>
  <si>
    <t>Used oil filters</t>
  </si>
  <si>
    <t>Aerosols</t>
  </si>
  <si>
    <t>Batteries</t>
  </si>
  <si>
    <t>Antifreeze</t>
  </si>
  <si>
    <t>Contaminated empty containers</t>
  </si>
  <si>
    <t>Responsible offsite disposal</t>
  </si>
  <si>
    <t>Oily water</t>
  </si>
  <si>
    <t>Rags soiled with hydrocarbons</t>
  </si>
  <si>
    <t>Contaminated water</t>
  </si>
  <si>
    <t>Contaminated sludge</t>
  </si>
  <si>
    <t>Used grease</t>
  </si>
  <si>
    <t>Contaminated fuel</t>
  </si>
  <si>
    <t>Mercury waste</t>
  </si>
  <si>
    <t>Water Management</t>
  </si>
  <si>
    <t>GRI 303-3; EM-MM-140a,1</t>
  </si>
  <si>
    <t>Pit dewatering  (Mm³)</t>
  </si>
  <si>
    <t>Precipitation on site (Mm³)</t>
  </si>
  <si>
    <t>Water taken from surrounding lakes in (Mm³)</t>
  </si>
  <si>
    <t>Total water withdrawal for operations (in Mm³)</t>
  </si>
  <si>
    <t>GRI 303-4; EM-MM-140a,1</t>
  </si>
  <si>
    <t>Change in water storage (Mm³)</t>
  </si>
  <si>
    <t xml:space="preserve">Reused or recycled water (Mm³)  </t>
  </si>
  <si>
    <t>Percent of reused or recycled mining water</t>
  </si>
  <si>
    <t>Water used in the process (water trapped in tailings voids and frozen tailings water)</t>
  </si>
  <si>
    <t>Litres of water used from surrounding lakes per tonne of iron concentrate produced</t>
  </si>
  <si>
    <t>GRI 303-5; EM-MM-140a,1</t>
  </si>
  <si>
    <t xml:space="preserve">Hydrological losses (Mm³) </t>
  </si>
  <si>
    <t>Water discharged (Treated water returned) (Mm³)</t>
  </si>
  <si>
    <t>Total water consumption from areas of high water stress</t>
  </si>
  <si>
    <t>Number of significant water non-compliance incidents</t>
  </si>
  <si>
    <t>GRI MM01</t>
  </si>
  <si>
    <t>Revegetated Area</t>
  </si>
  <si>
    <t>Area Previously Used and Unrestored</t>
  </si>
  <si>
    <t>New Area Used</t>
  </si>
  <si>
    <t>New Restored Area</t>
  </si>
  <si>
    <t>Area Used and Not Restored at the End of the Year</t>
  </si>
  <si>
    <t>GRI 304-4</t>
  </si>
  <si>
    <t>Number of species listed</t>
  </si>
  <si>
    <t>Nitrogen oxide (NOx) emissions per tonne of iron concentrate produced</t>
  </si>
  <si>
    <t>PM25 fine particle emissions per tonne of iron concentrate produced</t>
  </si>
  <si>
    <t>GRI 305-6 ¹  ; GRI 305-7; EM-MM-120a,1</t>
  </si>
  <si>
    <t>Carbon Monoxide (CO)</t>
  </si>
  <si>
    <t>Nitrogen Oxide (NOx)</t>
  </si>
  <si>
    <t>Sulphur Dioxide (SO2)</t>
  </si>
  <si>
    <t>Particles &lt; 10 microns (PM10)</t>
  </si>
  <si>
    <t>Particles &lt; 2,5 microns (PM2,5)</t>
  </si>
  <si>
    <t>Closure &amp; Reclamation</t>
  </si>
  <si>
    <t>Number and percentage of operations with a closure plan</t>
  </si>
  <si>
    <t>GRI MM10</t>
  </si>
  <si>
    <r>
      <t>Governance structure and composition</t>
    </r>
    <r>
      <rPr>
        <b/>
        <vertAlign val="superscript"/>
        <sz val="14"/>
        <color theme="1"/>
        <rFont val="Avenir"/>
      </rPr>
      <t>1</t>
    </r>
  </si>
  <si>
    <r>
      <rPr>
        <vertAlign val="superscript"/>
        <sz val="10"/>
        <color theme="1"/>
        <rFont val="Avenir"/>
      </rPr>
      <t xml:space="preserve">1 </t>
    </r>
    <r>
      <rPr>
        <sz val="10"/>
        <color theme="1"/>
        <rFont val="Avenir"/>
      </rPr>
      <t>Data reported as of March 31, 2024.</t>
    </r>
  </si>
  <si>
    <r>
      <t>Compliance with laws and regulations</t>
    </r>
    <r>
      <rPr>
        <b/>
        <vertAlign val="superscript"/>
        <sz val="14"/>
        <color theme="1"/>
        <rFont val="Avenir"/>
      </rPr>
      <t>2</t>
    </r>
  </si>
  <si>
    <r>
      <rPr>
        <vertAlign val="superscript"/>
        <sz val="10"/>
        <color theme="1"/>
        <rFont val="Avenir"/>
      </rPr>
      <t xml:space="preserve">2 </t>
    </r>
    <r>
      <rPr>
        <sz val="10"/>
        <color theme="1"/>
        <rFont val="Avenir"/>
      </rPr>
      <t>Data reported for the period from April 1, 2023 to March 31, 2024.</t>
    </r>
  </si>
  <si>
    <r>
      <t>Collective bargaining agreements</t>
    </r>
    <r>
      <rPr>
        <b/>
        <vertAlign val="superscript"/>
        <sz val="14"/>
        <color theme="1"/>
        <rFont val="Avenir"/>
      </rPr>
      <t>3</t>
    </r>
  </si>
  <si>
    <r>
      <rPr>
        <vertAlign val="superscript"/>
        <sz val="10"/>
        <color theme="1"/>
        <rFont val="Avenir"/>
      </rPr>
      <t>3</t>
    </r>
    <r>
      <rPr>
        <sz val="10"/>
        <color theme="1"/>
        <rFont val="Avenir"/>
      </rPr>
      <t xml:space="preserve"> Data reported as of December 31, 2023.</t>
    </r>
  </si>
  <si>
    <r>
      <t>Incidents of corruption</t>
    </r>
    <r>
      <rPr>
        <b/>
        <vertAlign val="superscript"/>
        <sz val="14"/>
        <color theme="1"/>
        <rFont val="Avenir"/>
      </rPr>
      <t>4</t>
    </r>
  </si>
  <si>
    <r>
      <rPr>
        <vertAlign val="superscript"/>
        <sz val="10"/>
        <color theme="1"/>
        <rFont val="Avenir"/>
      </rPr>
      <t>4</t>
    </r>
    <r>
      <rPr>
        <sz val="10"/>
        <color theme="1"/>
        <rFont val="Avenir"/>
      </rPr>
      <t xml:space="preserve"> Data reported for the period from April 1, 2023 to March 31, 2024.</t>
    </r>
  </si>
  <si>
    <r>
      <t>Incidents of anti-competitive behaviour</t>
    </r>
    <r>
      <rPr>
        <b/>
        <vertAlign val="superscript"/>
        <sz val="14"/>
        <color theme="1"/>
        <rFont val="Avenir"/>
      </rPr>
      <t>5</t>
    </r>
  </si>
  <si>
    <r>
      <rPr>
        <vertAlign val="superscript"/>
        <sz val="10"/>
        <color theme="1"/>
        <rFont val="Avenir"/>
      </rPr>
      <t>5</t>
    </r>
    <r>
      <rPr>
        <sz val="10"/>
        <color theme="1"/>
        <rFont val="Avenir"/>
      </rPr>
      <t xml:space="preserve"> Data reported for the period from April 1, 2023 to March 31, 2024.</t>
    </r>
  </si>
  <si>
    <r>
      <t>Incidents of discrimination</t>
    </r>
    <r>
      <rPr>
        <b/>
        <vertAlign val="superscript"/>
        <sz val="14"/>
        <color theme="1"/>
        <rFont val="Avenir"/>
      </rPr>
      <t>6</t>
    </r>
  </si>
  <si>
    <r>
      <rPr>
        <vertAlign val="superscript"/>
        <sz val="10"/>
        <color theme="1"/>
        <rFont val="Avenir"/>
      </rPr>
      <t>6</t>
    </r>
    <r>
      <rPr>
        <sz val="10"/>
        <color theme="1"/>
        <rFont val="Avenir"/>
      </rPr>
      <t xml:space="preserve"> Data reported for the period from April 1, 2023 to March 31, 2024.</t>
    </r>
  </si>
  <si>
    <r>
      <t>Child labour and compulsory forced labour</t>
    </r>
    <r>
      <rPr>
        <b/>
        <vertAlign val="superscript"/>
        <sz val="14"/>
        <color theme="1"/>
        <rFont val="Avenir"/>
      </rPr>
      <t>7</t>
    </r>
  </si>
  <si>
    <r>
      <rPr>
        <vertAlign val="superscript"/>
        <sz val="10"/>
        <color theme="1"/>
        <rFont val="Avenir"/>
      </rPr>
      <t>7</t>
    </r>
    <r>
      <rPr>
        <sz val="10"/>
        <color theme="1"/>
        <rFont val="Avenir"/>
      </rPr>
      <t xml:space="preserve"> Reported through existing channels (grievance mechanisms and whistleblower line) within operations and supply chain. Data reported for the period from April 1, 2023 to March 31, 2024.</t>
    </r>
  </si>
  <si>
    <r>
      <t>Use of grievances mechanisms &amp; outcomes</t>
    </r>
    <r>
      <rPr>
        <b/>
        <vertAlign val="superscript"/>
        <sz val="14"/>
        <color theme="1"/>
        <rFont val="Avenir"/>
      </rPr>
      <t>8</t>
    </r>
  </si>
  <si>
    <r>
      <rPr>
        <vertAlign val="superscript"/>
        <sz val="10"/>
        <color theme="1"/>
        <rFont val="Avenir"/>
      </rPr>
      <t>8</t>
    </r>
    <r>
      <rPr>
        <sz val="10"/>
        <color theme="1"/>
        <rFont val="Avenir"/>
      </rPr>
      <t xml:space="preserve"> Data reported for the period from January 1, 2023 to December 31, 2023.</t>
    </r>
  </si>
  <si>
    <r>
      <t>Incidents of violations involving rights of Indigenous Peoples</t>
    </r>
    <r>
      <rPr>
        <b/>
        <vertAlign val="superscript"/>
        <sz val="14"/>
        <color theme="1"/>
        <rFont val="Avenir"/>
      </rPr>
      <t>9</t>
    </r>
  </si>
  <si>
    <r>
      <rPr>
        <vertAlign val="superscript"/>
        <sz val="10"/>
        <color theme="1"/>
        <rFont val="Avenir"/>
      </rPr>
      <t xml:space="preserve">9 </t>
    </r>
    <r>
      <rPr>
        <sz val="10"/>
        <color theme="1"/>
        <rFont val="Avenir"/>
      </rPr>
      <t>Data reported for the period from January 1, 2023 to December 31, 2023.</t>
    </r>
  </si>
  <si>
    <r>
      <t>Public policy</t>
    </r>
    <r>
      <rPr>
        <b/>
        <vertAlign val="superscript"/>
        <sz val="14"/>
        <color theme="1"/>
        <rFont val="Avenir"/>
      </rPr>
      <t>10</t>
    </r>
  </si>
  <si>
    <r>
      <rPr>
        <vertAlign val="superscript"/>
        <sz val="10"/>
        <color theme="1"/>
        <rFont val="Avenir"/>
      </rPr>
      <t xml:space="preserve">10 </t>
    </r>
    <r>
      <rPr>
        <sz val="10"/>
        <color theme="1"/>
        <rFont val="Avenir"/>
      </rPr>
      <t>Data reported for the period from April 1, 2023 to March 31, 2024.</t>
    </r>
  </si>
  <si>
    <r>
      <t>Direct Economic Contributions</t>
    </r>
    <r>
      <rPr>
        <b/>
        <vertAlign val="superscript"/>
        <sz val="14"/>
        <color theme="1"/>
        <rFont val="Avenir"/>
      </rPr>
      <t>1</t>
    </r>
    <r>
      <rPr>
        <b/>
        <sz val="14"/>
        <color theme="1"/>
        <rFont val="Avenir"/>
      </rPr>
      <t xml:space="preserve"> ($M CAD)</t>
    </r>
  </si>
  <si>
    <r>
      <t xml:space="preserve">Community Investments </t>
    </r>
    <r>
      <rPr>
        <vertAlign val="superscript"/>
        <sz val="10"/>
        <color theme="1"/>
        <rFont val="Avenir"/>
      </rPr>
      <t>2</t>
    </r>
  </si>
  <si>
    <r>
      <t xml:space="preserve">¹ Data reported for the period from April 1, 2023 to March 31, 2024. </t>
    </r>
    <r>
      <rPr>
        <vertAlign val="superscript"/>
        <sz val="10"/>
        <color theme="1"/>
        <rFont val="Avenir"/>
      </rPr>
      <t xml:space="preserve">2 </t>
    </r>
    <r>
      <rPr>
        <sz val="10"/>
        <color theme="1"/>
        <rFont val="Avenir"/>
      </rPr>
      <t>Including only investments within the company Impact Benefit Agreement.</t>
    </r>
  </si>
  <si>
    <r>
      <t>Production</t>
    </r>
    <r>
      <rPr>
        <b/>
        <vertAlign val="superscript"/>
        <sz val="14"/>
        <color theme="1"/>
        <rFont val="Avenir"/>
      </rPr>
      <t>3</t>
    </r>
    <r>
      <rPr>
        <b/>
        <sz val="14"/>
        <color theme="1"/>
        <rFont val="Avenir"/>
      </rPr>
      <t xml:space="preserve"> (M metric tonnes)</t>
    </r>
  </si>
  <si>
    <r>
      <rPr>
        <vertAlign val="superscript"/>
        <sz val="10"/>
        <color theme="1"/>
        <rFont val="Avenir"/>
      </rPr>
      <t>3</t>
    </r>
    <r>
      <rPr>
        <sz val="10"/>
        <color theme="1"/>
        <rFont val="Avenir"/>
      </rPr>
      <t xml:space="preserve"> Data reported for the period from April 1, 2023 to March 31, 2024.</t>
    </r>
  </si>
  <si>
    <r>
      <t>Value Chain</t>
    </r>
    <r>
      <rPr>
        <b/>
        <vertAlign val="superscript"/>
        <sz val="14"/>
        <color theme="1"/>
        <rFont val="Avenir"/>
      </rPr>
      <t>4</t>
    </r>
  </si>
  <si>
    <r>
      <t>Taxes Paid</t>
    </r>
    <r>
      <rPr>
        <b/>
        <vertAlign val="superscript"/>
        <sz val="14"/>
        <color theme="1"/>
        <rFont val="Avenir"/>
      </rPr>
      <t>5</t>
    </r>
    <r>
      <rPr>
        <b/>
        <sz val="14"/>
        <color theme="1"/>
        <rFont val="Avenir"/>
      </rPr>
      <t xml:space="preserve"> ($M CAD)</t>
    </r>
  </si>
  <si>
    <r>
      <t>Workers covered by an occupational health and safety management system</t>
    </r>
    <r>
      <rPr>
        <b/>
        <vertAlign val="superscript"/>
        <sz val="14"/>
        <color theme="1"/>
        <rFont val="Avenir"/>
      </rPr>
      <t>1</t>
    </r>
  </si>
  <si>
    <r>
      <rPr>
        <vertAlign val="superscript"/>
        <sz val="10"/>
        <color theme="1"/>
        <rFont val="Avenir"/>
      </rPr>
      <t>1</t>
    </r>
    <r>
      <rPr>
        <sz val="10"/>
        <color theme="1"/>
        <rFont val="Avenir"/>
      </rPr>
      <t xml:space="preserve"> Data reported as of December 31, 2023.</t>
    </r>
  </si>
  <si>
    <r>
      <t>Work-related injuries (QIO)</t>
    </r>
    <r>
      <rPr>
        <b/>
        <vertAlign val="superscript"/>
        <sz val="14"/>
        <color theme="1"/>
        <rFont val="Avenir"/>
      </rPr>
      <t>2</t>
    </r>
  </si>
  <si>
    <r>
      <t>Total recordable injury frequency rate</t>
    </r>
    <r>
      <rPr>
        <vertAlign val="superscript"/>
        <sz val="10"/>
        <color rgb="FF000000"/>
        <rFont val="Avenir"/>
      </rPr>
      <t>3</t>
    </r>
  </si>
  <si>
    <r>
      <t>Lost time injury severity rate</t>
    </r>
    <r>
      <rPr>
        <vertAlign val="superscript"/>
        <sz val="10"/>
        <color theme="1"/>
        <rFont val="Avenir"/>
      </rPr>
      <t>3</t>
    </r>
  </si>
  <si>
    <r>
      <t>Number of cases where first aid was provided</t>
    </r>
    <r>
      <rPr>
        <vertAlign val="superscript"/>
        <sz val="10"/>
        <color theme="1"/>
        <rFont val="Avenir"/>
      </rPr>
      <t>3</t>
    </r>
  </si>
  <si>
    <r>
      <rPr>
        <vertAlign val="superscript"/>
        <sz val="10"/>
        <color theme="1"/>
        <rFont val="Avenir"/>
      </rPr>
      <t>2</t>
    </r>
    <r>
      <rPr>
        <sz val="10"/>
        <color theme="1"/>
        <rFont val="Avenir"/>
      </rPr>
      <t xml:space="preserve"> Data reported for the period from January 1, 2023 to December 31, 2023. </t>
    </r>
    <r>
      <rPr>
        <vertAlign val="superscript"/>
        <sz val="10"/>
        <color theme="1"/>
        <rFont val="Avenir"/>
      </rPr>
      <t xml:space="preserve">3 </t>
    </r>
    <r>
      <rPr>
        <sz val="10"/>
        <color theme="1"/>
        <rFont val="Avenir"/>
      </rPr>
      <t xml:space="preserve">Values reported over 200,000 hours worked (excluding contractors and subcontractors), based on the international standard set by the Occupational Safety and Health Administration.
</t>
    </r>
  </si>
  <si>
    <r>
      <t>Work-related injuries (Contractors)</t>
    </r>
    <r>
      <rPr>
        <b/>
        <vertAlign val="superscript"/>
        <sz val="14"/>
        <color theme="1"/>
        <rFont val="Avenir"/>
      </rPr>
      <t>4</t>
    </r>
  </si>
  <si>
    <r>
      <t>Total recordable injury frequency rate</t>
    </r>
    <r>
      <rPr>
        <vertAlign val="superscript"/>
        <sz val="10"/>
        <color rgb="FF000000"/>
        <rFont val="Avenir"/>
      </rPr>
      <t>5</t>
    </r>
  </si>
  <si>
    <r>
      <t>Lost time injury severity rate</t>
    </r>
    <r>
      <rPr>
        <vertAlign val="superscript"/>
        <sz val="10"/>
        <color theme="1"/>
        <rFont val="Avenir"/>
      </rPr>
      <t>5</t>
    </r>
  </si>
  <si>
    <r>
      <t>Number of cases where first aid was provided</t>
    </r>
    <r>
      <rPr>
        <vertAlign val="superscript"/>
        <sz val="10"/>
        <color theme="1"/>
        <rFont val="Avenir"/>
      </rPr>
      <t>5</t>
    </r>
  </si>
  <si>
    <r>
      <t>Work-related injuries</t>
    </r>
    <r>
      <rPr>
        <b/>
        <vertAlign val="superscript"/>
        <sz val="14"/>
        <color theme="1"/>
        <rFont val="Avenir"/>
      </rPr>
      <t>6</t>
    </r>
    <r>
      <rPr>
        <b/>
        <sz val="14"/>
        <color theme="1"/>
        <rFont val="Avenir"/>
      </rPr>
      <t xml:space="preserve"> (Total QIO and contractors)</t>
    </r>
  </si>
  <si>
    <r>
      <t>Total recordable injury frequency rate</t>
    </r>
    <r>
      <rPr>
        <vertAlign val="superscript"/>
        <sz val="10"/>
        <color rgb="FF000000"/>
        <rFont val="Avenir"/>
      </rPr>
      <t>7</t>
    </r>
  </si>
  <si>
    <r>
      <t>Lost time injury severity rate</t>
    </r>
    <r>
      <rPr>
        <vertAlign val="superscript"/>
        <sz val="10"/>
        <color theme="1"/>
        <rFont val="Avenir"/>
      </rPr>
      <t>7</t>
    </r>
  </si>
  <si>
    <r>
      <t>Number of cases where first aid was provided</t>
    </r>
    <r>
      <rPr>
        <vertAlign val="superscript"/>
        <sz val="10"/>
        <color theme="1"/>
        <rFont val="Avenir"/>
      </rPr>
      <t>³</t>
    </r>
  </si>
  <si>
    <r>
      <rPr>
        <vertAlign val="superscript"/>
        <sz val="10"/>
        <color theme="1"/>
        <rFont val="Avenir"/>
      </rPr>
      <t xml:space="preserve">6 </t>
    </r>
    <r>
      <rPr>
        <sz val="10"/>
        <color theme="1"/>
        <rFont val="Avenir"/>
      </rPr>
      <t xml:space="preserve">Data reported for the period from January 1, 2023 to December 31, 2023. </t>
    </r>
    <r>
      <rPr>
        <vertAlign val="superscript"/>
        <sz val="10"/>
        <color theme="1"/>
        <rFont val="Avenir"/>
      </rPr>
      <t>7</t>
    </r>
    <r>
      <rPr>
        <sz val="10"/>
        <color theme="1"/>
        <rFont val="Avenir"/>
      </rPr>
      <t xml:space="preserve"> Values reported over 200,000 hours worked (excluding contractors and subcontractors), based on the international standard set by the Occupational Safety and Health Administration.</t>
    </r>
  </si>
  <si>
    <r>
      <t>Work-related ill health</t>
    </r>
    <r>
      <rPr>
        <b/>
        <vertAlign val="superscript"/>
        <sz val="14"/>
        <color rgb="FF444746"/>
        <rFont val="Avenir"/>
      </rPr>
      <t>8</t>
    </r>
  </si>
  <si>
    <r>
      <rPr>
        <vertAlign val="superscript"/>
        <sz val="10"/>
        <color theme="1"/>
        <rFont val="Avenir"/>
      </rPr>
      <t>4</t>
    </r>
    <r>
      <rPr>
        <sz val="10"/>
        <color theme="1"/>
        <rFont val="Avenir"/>
      </rPr>
      <t xml:space="preserve"> Data reported for the period from January 1, 2023 to December 31, 2023. </t>
    </r>
    <r>
      <rPr>
        <vertAlign val="superscript"/>
        <sz val="10"/>
        <color theme="1"/>
        <rFont val="Avenir"/>
      </rPr>
      <t xml:space="preserve">5 </t>
    </r>
    <r>
      <rPr>
        <sz val="10"/>
        <color theme="1"/>
        <rFont val="Avenir"/>
      </rPr>
      <t>Values reported over 200,000 hours worked (excluding contractors and subcontractors), based on the international standard set by the Occupational Safety and Health Administration.</t>
    </r>
  </si>
  <si>
    <r>
      <t>Total employees</t>
    </r>
    <r>
      <rPr>
        <b/>
        <vertAlign val="superscript"/>
        <sz val="14"/>
        <color theme="1"/>
        <rFont val="Avenir"/>
      </rPr>
      <t>1</t>
    </r>
  </si>
  <si>
    <r>
      <t>Standard entry level wage compared to local minimum wage</t>
    </r>
    <r>
      <rPr>
        <b/>
        <vertAlign val="superscript"/>
        <sz val="14"/>
        <color theme="1"/>
        <rFont val="Avenir"/>
      </rPr>
      <t>2</t>
    </r>
  </si>
  <si>
    <r>
      <rPr>
        <vertAlign val="superscript"/>
        <sz val="10"/>
        <color theme="1"/>
        <rFont val="Avenir"/>
      </rPr>
      <t>2</t>
    </r>
    <r>
      <rPr>
        <sz val="10"/>
        <color theme="1"/>
        <rFont val="Avenir"/>
      </rPr>
      <t xml:space="preserve"> Data reported as of December 31, 2023.</t>
    </r>
  </si>
  <si>
    <r>
      <t>New hires by age and gender</t>
    </r>
    <r>
      <rPr>
        <b/>
        <vertAlign val="superscript"/>
        <sz val="14"/>
        <color theme="1"/>
        <rFont val="Avenir"/>
      </rPr>
      <t>3</t>
    </r>
  </si>
  <si>
    <r>
      <rPr>
        <vertAlign val="superscript"/>
        <sz val="10"/>
        <color theme="1"/>
        <rFont val="Avenir"/>
      </rPr>
      <t>3</t>
    </r>
    <r>
      <rPr>
        <sz val="10"/>
        <color theme="1"/>
        <rFont val="Avenir"/>
      </rPr>
      <t xml:space="preserve"> Data reported for the period from January 1, 2023 to December 31, 2023.</t>
    </r>
  </si>
  <si>
    <r>
      <t>Turnover by age and gender</t>
    </r>
    <r>
      <rPr>
        <b/>
        <vertAlign val="superscript"/>
        <sz val="14"/>
        <color theme="1"/>
        <rFont val="Avenir"/>
      </rPr>
      <t>4</t>
    </r>
  </si>
  <si>
    <r>
      <rPr>
        <vertAlign val="superscript"/>
        <sz val="10"/>
        <color theme="1"/>
        <rFont val="Avenir"/>
      </rPr>
      <t>4</t>
    </r>
    <r>
      <rPr>
        <sz val="10"/>
        <color theme="1"/>
        <rFont val="Avenir"/>
      </rPr>
      <t xml:space="preserve"> Data reported for the period from January 1, 2023 to December 31, 2023.</t>
    </r>
  </si>
  <si>
    <r>
      <t>Average hours of training per year per employee</t>
    </r>
    <r>
      <rPr>
        <b/>
        <vertAlign val="superscript"/>
        <sz val="14"/>
        <color theme="1"/>
        <rFont val="Avenir"/>
      </rPr>
      <t>5</t>
    </r>
  </si>
  <si>
    <r>
      <rPr>
        <vertAlign val="superscript"/>
        <sz val="10"/>
        <color theme="1"/>
        <rFont val="Avenir"/>
      </rPr>
      <t>5</t>
    </r>
    <r>
      <rPr>
        <sz val="10"/>
        <color theme="1"/>
        <rFont val="Avenir"/>
      </rPr>
      <t xml:space="preserve"> Data reported for the period from January 1, 2023 to December 31, 2023.</t>
    </r>
  </si>
  <si>
    <r>
      <t>Gender diversity of governance bodies and employees</t>
    </r>
    <r>
      <rPr>
        <b/>
        <vertAlign val="superscript"/>
        <sz val="14"/>
        <color theme="1"/>
        <rFont val="Avenir"/>
      </rPr>
      <t>6</t>
    </r>
  </si>
  <si>
    <r>
      <rPr>
        <vertAlign val="superscript"/>
        <sz val="10"/>
        <color theme="1"/>
        <rFont val="Avenir"/>
      </rPr>
      <t>6</t>
    </r>
    <r>
      <rPr>
        <sz val="10"/>
        <color theme="1"/>
        <rFont val="Avenir"/>
      </rPr>
      <t xml:space="preserve"> Data reported as of March 31, 2024 for the Board, Executive and Leadership. Data reported as of December 31, 2023 for the workforce.</t>
    </r>
  </si>
  <si>
    <r>
      <t>Number and duration of strikes and lockouts</t>
    </r>
    <r>
      <rPr>
        <b/>
        <vertAlign val="superscript"/>
        <sz val="14"/>
        <color theme="1"/>
        <rFont val="Avenir"/>
      </rPr>
      <t>7</t>
    </r>
  </si>
  <si>
    <r>
      <rPr>
        <vertAlign val="superscript"/>
        <sz val="10"/>
        <color theme="1"/>
        <rFont val="Avenir"/>
      </rPr>
      <t>7</t>
    </r>
    <r>
      <rPr>
        <sz val="10"/>
        <color theme="1"/>
        <rFont val="Avenir"/>
      </rPr>
      <t xml:space="preserve"> Data reported as of December 31, 2023.</t>
    </r>
  </si>
  <si>
    <r>
      <t>Percentage of active workforce covered under collective bargaining agreements</t>
    </r>
    <r>
      <rPr>
        <b/>
        <vertAlign val="superscript"/>
        <sz val="14"/>
        <color theme="1"/>
        <rFont val="Avenir"/>
      </rPr>
      <t>8</t>
    </r>
  </si>
  <si>
    <t>Percentage of active workforce covered under collective bargaining agreements¹</t>
  </si>
  <si>
    <r>
      <rPr>
        <vertAlign val="superscript"/>
        <sz val="10"/>
        <color theme="1"/>
        <rFont val="Avenir"/>
      </rPr>
      <t>8</t>
    </r>
    <r>
      <rPr>
        <sz val="10"/>
        <color theme="1"/>
        <rFont val="Avenir"/>
      </rPr>
      <t xml:space="preserve"> Data reported as of December 31, 2023. Includes all unionized employees.</t>
    </r>
  </si>
  <si>
    <r>
      <t>Employee grievance management</t>
    </r>
    <r>
      <rPr>
        <b/>
        <vertAlign val="superscript"/>
        <sz val="14"/>
        <color theme="1"/>
        <rFont val="Avenir"/>
      </rPr>
      <t>9</t>
    </r>
  </si>
  <si>
    <r>
      <rPr>
        <vertAlign val="superscript"/>
        <sz val="10"/>
        <color theme="1"/>
        <rFont val="Avenir"/>
      </rPr>
      <t>9</t>
    </r>
    <r>
      <rPr>
        <sz val="10"/>
        <color theme="1"/>
        <rFont val="Avenir"/>
      </rPr>
      <t xml:space="preserve"> Data reported for the period from January 1, 2023 to December 31, 2023.</t>
    </r>
  </si>
  <si>
    <t>¹ Using company established definitions of local based on community, region, province and country levels. Data reported for the period from January 1, 2023 to December 31, 2023.</t>
  </si>
  <si>
    <t>² Using company established definitions of local based on community, region, province and country levels. Data reported for the period from January 1, 2023 to December 31, 2023.</t>
  </si>
  <si>
    <r>
      <t>Indigenous Employment</t>
    </r>
    <r>
      <rPr>
        <b/>
        <vertAlign val="superscript"/>
        <sz val="14"/>
        <color theme="1"/>
        <rFont val="Avenir"/>
      </rPr>
      <t>3</t>
    </r>
  </si>
  <si>
    <r>
      <rPr>
        <vertAlign val="superscript"/>
        <sz val="10"/>
        <color theme="1"/>
        <rFont val="Avenir"/>
      </rPr>
      <t xml:space="preserve">3 </t>
    </r>
    <r>
      <rPr>
        <sz val="10"/>
        <color theme="1"/>
        <rFont val="Avenir"/>
      </rPr>
      <t>Data reported for the period from January 1, 2023 to December 31, 2023.</t>
    </r>
  </si>
  <si>
    <r>
      <rPr>
        <vertAlign val="superscript"/>
        <sz val="10"/>
        <color rgb="FF000000"/>
        <rFont val="Avenir"/>
      </rPr>
      <t>4</t>
    </r>
    <r>
      <rPr>
        <sz val="10"/>
        <color rgb="FF000000"/>
        <rFont val="Avenir"/>
      </rPr>
      <t xml:space="preserve"> Using company established definitions of local based on community, region, province and country levels. Data reported as of December 31, 2023.</t>
    </r>
  </si>
  <si>
    <r>
      <t>Spending on Local Suppliers</t>
    </r>
    <r>
      <rPr>
        <b/>
        <vertAlign val="superscript"/>
        <sz val="14"/>
        <color theme="1"/>
        <rFont val="Avenir"/>
      </rPr>
      <t>5</t>
    </r>
  </si>
  <si>
    <r>
      <rPr>
        <vertAlign val="superscript"/>
        <sz val="10"/>
        <color rgb="FF000000"/>
        <rFont val="Avenir"/>
      </rPr>
      <t>5</t>
    </r>
    <r>
      <rPr>
        <sz val="10"/>
        <color rgb="FF000000"/>
        <rFont val="Avenir"/>
      </rPr>
      <t xml:space="preserve"> Data reported for the period from April 1, 2023 to March 31, 2024.</t>
    </r>
  </si>
  <si>
    <r>
      <t>Spending on Local Suppliers</t>
    </r>
    <r>
      <rPr>
        <b/>
        <vertAlign val="superscript"/>
        <sz val="14"/>
        <color theme="1"/>
        <rFont val="Avenir"/>
      </rPr>
      <t>6</t>
    </r>
  </si>
  <si>
    <r>
      <t>Energy Consumption and Emissions Overview</t>
    </r>
    <r>
      <rPr>
        <b/>
        <vertAlign val="superscript"/>
        <sz val="14"/>
        <color theme="1"/>
        <rFont val="Avenir"/>
      </rPr>
      <t>1</t>
    </r>
  </si>
  <si>
    <r>
      <rPr>
        <vertAlign val="superscript"/>
        <sz val="10"/>
        <color theme="1"/>
        <rFont val="Avenir"/>
      </rPr>
      <t xml:space="preserve">1 </t>
    </r>
    <r>
      <rPr>
        <sz val="10"/>
        <color theme="1"/>
        <rFont val="Avenir"/>
      </rPr>
      <t>Data reported for the period from April 1, 2023 to March 31, 2024.</t>
    </r>
  </si>
  <si>
    <r>
      <t>Energy consumption within the organization</t>
    </r>
    <r>
      <rPr>
        <b/>
        <vertAlign val="superscript"/>
        <sz val="14"/>
        <color theme="1"/>
        <rFont val="Avenir"/>
      </rPr>
      <t>2</t>
    </r>
    <r>
      <rPr>
        <b/>
        <sz val="14"/>
        <color theme="1"/>
        <rFont val="Avenir"/>
      </rPr>
      <t xml:space="preserve"> (TJ)</t>
    </r>
  </si>
  <si>
    <r>
      <rPr>
        <vertAlign val="superscript"/>
        <sz val="10"/>
        <color theme="1"/>
        <rFont val="Avenir"/>
      </rPr>
      <t>2</t>
    </r>
    <r>
      <rPr>
        <sz val="10"/>
        <color theme="1"/>
        <rFont val="Avenir"/>
      </rPr>
      <t xml:space="preserve"> Data reported for the period from April 1, 2023 to March 31, 2024.</t>
    </r>
  </si>
  <si>
    <r>
      <t>Energy intensity</t>
    </r>
    <r>
      <rPr>
        <b/>
        <vertAlign val="superscript"/>
        <sz val="14"/>
        <color theme="1"/>
        <rFont val="Avenir"/>
      </rPr>
      <t>3</t>
    </r>
    <r>
      <rPr>
        <b/>
        <sz val="14"/>
        <color theme="1"/>
        <rFont val="Avenir"/>
      </rPr>
      <t xml:space="preserve"> (MJ/tonne of iron concentrate produced)</t>
    </r>
  </si>
  <si>
    <r>
      <t>GHG emissions</t>
    </r>
    <r>
      <rPr>
        <b/>
        <vertAlign val="superscript"/>
        <sz val="14"/>
        <color theme="1"/>
        <rFont val="Avenir"/>
      </rPr>
      <t>4</t>
    </r>
    <r>
      <rPr>
        <b/>
        <sz val="14"/>
        <color theme="1"/>
        <rFont val="Avenir"/>
      </rPr>
      <t xml:space="preserve"> (tonnes of CO2e)</t>
    </r>
  </si>
  <si>
    <r>
      <rPr>
        <vertAlign val="superscript"/>
        <sz val="10"/>
        <color theme="1"/>
        <rFont val="Avenir"/>
      </rPr>
      <t xml:space="preserve">4 </t>
    </r>
    <r>
      <rPr>
        <sz val="10"/>
        <color theme="1"/>
        <rFont val="Avenir"/>
      </rPr>
      <t>Data reported for the period from April 1, 2023 to March 31, 2024.</t>
    </r>
  </si>
  <si>
    <r>
      <t>Intensity of GHG emissions</t>
    </r>
    <r>
      <rPr>
        <b/>
        <vertAlign val="superscript"/>
        <sz val="14"/>
        <color theme="1"/>
        <rFont val="Avenir"/>
      </rPr>
      <t>5</t>
    </r>
    <r>
      <rPr>
        <b/>
        <sz val="14"/>
        <color theme="1"/>
        <rFont val="Avenir"/>
      </rPr>
      <t xml:space="preserve"> (kg CO2e / tonne of iron concentrate produced)</t>
    </r>
  </si>
  <si>
    <t>5 Data reported for the period from April 1, 2023 to March 31, 2024.</t>
  </si>
  <si>
    <r>
      <t>Tailings Performance</t>
    </r>
    <r>
      <rPr>
        <b/>
        <vertAlign val="superscript"/>
        <sz val="14"/>
        <color theme="1"/>
        <rFont val="Avenir"/>
      </rPr>
      <t>1</t>
    </r>
  </si>
  <si>
    <r>
      <rPr>
        <vertAlign val="superscript"/>
        <sz val="10"/>
        <color theme="1"/>
        <rFont val="Avenir"/>
      </rPr>
      <t>1</t>
    </r>
    <r>
      <rPr>
        <sz val="10"/>
        <color theme="1"/>
        <rFont val="Avenir"/>
      </rPr>
      <t xml:space="preserve"> Data reported for the period from January 1, 2023 to December 31, 2023.</t>
    </r>
  </si>
  <si>
    <r>
      <t>Tailings Storage Facility Inventory Table</t>
    </r>
    <r>
      <rPr>
        <b/>
        <vertAlign val="superscript"/>
        <sz val="14"/>
        <color theme="1"/>
        <rFont val="Avenir"/>
      </rPr>
      <t>2</t>
    </r>
  </si>
  <si>
    <r>
      <rPr>
        <vertAlign val="superscript"/>
        <sz val="10"/>
        <color theme="1"/>
        <rFont val="Avenir"/>
      </rPr>
      <t>2</t>
    </r>
    <r>
      <rPr>
        <sz val="10"/>
        <color theme="1"/>
        <rFont val="Avenir"/>
      </rPr>
      <t xml:space="preserve"> Data reported for the period from January 1, 2023 to December 31, 2023.</t>
    </r>
  </si>
  <si>
    <r>
      <t>Waste Generated Per tonne of Iron Concentrate Produced</t>
    </r>
    <r>
      <rPr>
        <b/>
        <vertAlign val="superscript"/>
        <sz val="14"/>
        <color theme="1"/>
        <rFont val="Avenir"/>
      </rPr>
      <t>1</t>
    </r>
    <r>
      <rPr>
        <b/>
        <sz val="14"/>
        <color theme="1"/>
        <rFont val="Avenir"/>
      </rPr>
      <t xml:space="preserve"> (excluding sterile rock and tailings) (kg)</t>
    </r>
  </si>
  <si>
    <r>
      <rPr>
        <vertAlign val="superscript"/>
        <sz val="10"/>
        <color theme="1"/>
        <rFont val="Avenir"/>
      </rPr>
      <t xml:space="preserve">1 </t>
    </r>
    <r>
      <rPr>
        <sz val="10"/>
        <color theme="1"/>
        <rFont val="Avenir"/>
      </rPr>
      <t>Data reported for the period from January 1, 2023 to December 31, 2023.</t>
    </r>
  </si>
  <si>
    <r>
      <t>Total Sterile Rock Excavated</t>
    </r>
    <r>
      <rPr>
        <b/>
        <vertAlign val="superscript"/>
        <sz val="14"/>
        <color theme="1"/>
        <rFont val="Avenir"/>
      </rPr>
      <t>2</t>
    </r>
  </si>
  <si>
    <r>
      <rPr>
        <vertAlign val="superscript"/>
        <sz val="10"/>
        <color rgb="FF000000"/>
        <rFont val="Avenir"/>
      </rPr>
      <t xml:space="preserve">2 </t>
    </r>
    <r>
      <rPr>
        <sz val="10"/>
        <color rgb="FF000000"/>
        <rFont val="Avenir"/>
      </rPr>
      <t>Data reported for the period from January 1, 2023 to December 31, 2023.</t>
    </r>
  </si>
  <si>
    <r>
      <t>Non-hazardous Waste Generated in tonnes</t>
    </r>
    <r>
      <rPr>
        <b/>
        <vertAlign val="superscript"/>
        <sz val="14"/>
        <color theme="1"/>
        <rFont val="Avenir"/>
      </rPr>
      <t>3</t>
    </r>
    <r>
      <rPr>
        <b/>
        <sz val="14"/>
        <color theme="1"/>
        <rFont val="Avenir"/>
      </rPr>
      <t xml:space="preserve"> (excluding sterile rock and tailings)</t>
    </r>
  </si>
  <si>
    <r>
      <t>Hazardous Waste Generated in tonnes</t>
    </r>
    <r>
      <rPr>
        <b/>
        <vertAlign val="superscript"/>
        <sz val="14"/>
        <color theme="1"/>
        <rFont val="Avenir"/>
      </rPr>
      <t>4</t>
    </r>
  </si>
  <si>
    <t>Water withdrawal and inputs¹</t>
  </si>
  <si>
    <t>¹ Data reported for the period from October 1, 2022 to September 30, 2023.</t>
  </si>
  <si>
    <t>Water use and recycling²</t>
  </si>
  <si>
    <t>² Data reported for the period from October 1, 2022 to September 30, 2023.</t>
  </si>
  <si>
    <t>Water consumption Output³ (Mm³)</t>
  </si>
  <si>
    <t>³ Data reported for the period from October 1, 2022 to September 30, 2023.</t>
  </si>
  <si>
    <r>
      <t>Number of incidents of non-compliance</t>
    </r>
    <r>
      <rPr>
        <b/>
        <vertAlign val="superscript"/>
        <sz val="14"/>
        <color theme="1"/>
        <rFont val="Avenir"/>
      </rPr>
      <t>4</t>
    </r>
    <r>
      <rPr>
        <b/>
        <sz val="14"/>
        <color theme="1"/>
        <rFont val="Avenir"/>
      </rPr>
      <t xml:space="preserve"> (permits, standards, and regulations)</t>
    </r>
  </si>
  <si>
    <t>Areas disturbed and rehabilitated¹ (hectares)</t>
  </si>
  <si>
    <t>¹ Data reported for the period from January 1, 2023 to December 31, 2023.</t>
  </si>
  <si>
    <t>IUCN Red List and national conservation list species²</t>
  </si>
  <si>
    <t>² Data reported for the period from January 1, 2023 to December 31, 2023.</t>
  </si>
  <si>
    <t>Air emissions per tonne of iron concentrate produced¹ (kg)</t>
  </si>
  <si>
    <t>Air emissions² (kg)</t>
  </si>
  <si>
    <t>² Champion Iron's emissions do not include any ozone-depleting substances. Data reported for the period from January 1, 2023 to December 31, 2023.</t>
  </si>
  <si>
    <r>
      <t>Number and percentage of operations with a closure plan</t>
    </r>
    <r>
      <rPr>
        <b/>
        <vertAlign val="superscript"/>
        <sz val="14"/>
        <color theme="1"/>
        <rFont val="Avenir"/>
      </rPr>
      <t>1</t>
    </r>
  </si>
  <si>
    <r>
      <rPr>
        <vertAlign val="superscript"/>
        <sz val="10"/>
        <color rgb="FF000000"/>
        <rFont val="Avenir"/>
      </rPr>
      <t>1</t>
    </r>
    <r>
      <rPr>
        <sz val="10"/>
        <color rgb="FF000000"/>
        <rFont val="Avenir"/>
      </rPr>
      <t xml:space="preserve"> Data reported as of December 31, 2023</t>
    </r>
  </si>
  <si>
    <r>
      <t>Proportion of Senior Management Hired from the Local Community</t>
    </r>
    <r>
      <rPr>
        <b/>
        <vertAlign val="superscript"/>
        <sz val="14"/>
        <color theme="1"/>
        <rFont val="Avenir"/>
      </rPr>
      <t>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</si>
</sst>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d\ mmmm\ yyyy"/>
    <numFmt numFmtId="165" formatCode="0.0%"/>
    <numFmt numFmtId="166" formatCode="\$#,##0.0_);[Red]\(\$#,##0.0\)"/>
    <numFmt numFmtId="167" formatCode="&quot;$&quot;#,##0.0"/>
    <numFmt numFmtId="168" formatCode="[$$]#,##0.0"/>
    <numFmt numFmtId="169" formatCode="#,##0.000"/>
    <numFmt numFmtId="170" formatCode="0.000000000"/>
    <numFmt numFmtId="171" formatCode="[$$]#,##0.00"/>
    <numFmt numFmtId="172" formatCode="#,##0.0"/>
    <numFmt numFmtId="173" formatCode="[$$]#,##0"/>
    <numFmt numFmtId="174" formatCode="0.0"/>
    <numFmt numFmtId="175" formatCode="0.00000"/>
    <numFmt numFmtId="176" formatCode="0.0000"/>
  </numFmts>
  <fonts count="56">
    <font>
      <sz val="12"/>
      <color theme="1"/>
      <name val="Calibri"/>
      <scheme val="minor"/>
    </font>
    <font>
      <sz val="12"/>
      <color theme="1"/>
      <name val="Avenir"/>
    </font>
    <font>
      <sz val="11"/>
      <color theme="1"/>
      <name val="Avenir"/>
    </font>
    <font>
      <i/>
      <sz val="11"/>
      <color theme="1"/>
      <name val="Avenir"/>
    </font>
    <font>
      <i/>
      <sz val="12"/>
      <color theme="1"/>
      <name val="Avenir"/>
    </font>
    <font>
      <b/>
      <sz val="24"/>
      <color rgb="FF7F7F7F"/>
      <name val="Avenir"/>
    </font>
    <font>
      <sz val="12"/>
      <color rgb="FF7F7F7F"/>
      <name val="Avenir"/>
    </font>
    <font>
      <b/>
      <sz val="16"/>
      <color rgb="FF7F7F7F"/>
      <name val="Avenir"/>
    </font>
    <font>
      <sz val="20"/>
      <color theme="1"/>
      <name val="Avenir"/>
    </font>
    <font>
      <sz val="20"/>
      <color theme="4"/>
      <name val="Avenir"/>
    </font>
    <font>
      <u/>
      <sz val="15"/>
      <color theme="4"/>
      <name val="Avenir"/>
    </font>
    <font>
      <sz val="15"/>
      <color theme="4"/>
      <name val="Avenir"/>
    </font>
    <font>
      <sz val="14"/>
      <color theme="1"/>
      <name val="Avenir"/>
    </font>
    <font>
      <sz val="18"/>
      <color theme="1"/>
      <name val="Avenir"/>
    </font>
    <font>
      <sz val="18"/>
      <color rgb="FF0070C0"/>
      <name val="Avenir"/>
    </font>
    <font>
      <sz val="10"/>
      <color rgb="FF000000"/>
      <name val="Avenir"/>
    </font>
    <font>
      <b/>
      <sz val="11"/>
      <color rgb="FFFFFFFF"/>
      <name val="Avenir"/>
    </font>
    <font>
      <b/>
      <sz val="20"/>
      <color theme="1"/>
      <name val="Avenir"/>
    </font>
    <font>
      <b/>
      <sz val="12"/>
      <color rgb="FFFFFFFF"/>
      <name val="Avenir"/>
    </font>
    <font>
      <sz val="12"/>
      <name val="Calibri"/>
      <family val="2"/>
    </font>
    <font>
      <sz val="12"/>
      <color rgb="FF000000"/>
      <name val="Avenir"/>
    </font>
    <font>
      <b/>
      <sz val="10"/>
      <color rgb="FFFFFFFF"/>
      <name val="Avenir"/>
    </font>
    <font>
      <b/>
      <sz val="10"/>
      <color theme="1"/>
      <name val="Avenir"/>
    </font>
    <font>
      <sz val="10"/>
      <color theme="1"/>
      <name val="Avenir"/>
    </font>
    <font>
      <u/>
      <sz val="10"/>
      <color rgb="FF0563C1"/>
      <name val="Avenir"/>
    </font>
    <font>
      <b/>
      <sz val="9"/>
      <color theme="1"/>
      <name val="Avenir"/>
    </font>
    <font>
      <sz val="9"/>
      <color theme="1"/>
      <name val="Avenir"/>
    </font>
    <font>
      <u/>
      <sz val="9"/>
      <color rgb="FF0563C1"/>
      <name val="Avenir"/>
    </font>
    <font>
      <sz val="10"/>
      <color rgb="FF222222"/>
      <name val="Avenir"/>
    </font>
    <font>
      <b/>
      <sz val="10"/>
      <color theme="0"/>
      <name val="Avenir"/>
    </font>
    <font>
      <sz val="12"/>
      <color theme="1"/>
      <name val="Calibri"/>
      <family val="2"/>
    </font>
    <font>
      <sz val="14"/>
      <color rgb="FF0000FF"/>
      <name val="Avenir"/>
    </font>
    <font>
      <b/>
      <sz val="14"/>
      <color theme="1"/>
      <name val="Avenir"/>
    </font>
    <font>
      <b/>
      <sz val="12"/>
      <color theme="1"/>
      <name val="Avenir"/>
    </font>
    <font>
      <sz val="11"/>
      <color rgb="FF0000FF"/>
      <name val="Avenir"/>
    </font>
    <font>
      <sz val="11"/>
      <color rgb="FF000000"/>
      <name val="Avenir"/>
    </font>
    <font>
      <sz val="10"/>
      <color rgb="FF0000FF"/>
      <name val="Avenir"/>
    </font>
    <font>
      <sz val="9"/>
      <color rgb="FF1F1F1F"/>
      <name val="&quot;Google Sans&quot;"/>
    </font>
    <font>
      <sz val="14"/>
      <color rgb="FF87189D"/>
      <name val="Avenir"/>
    </font>
    <font>
      <b/>
      <sz val="14"/>
      <color rgb="FF87189D"/>
      <name val="Avenir"/>
    </font>
    <font>
      <b/>
      <sz val="14"/>
      <color rgb="FF444746"/>
      <name val="Avenir"/>
    </font>
    <font>
      <sz val="10"/>
      <color rgb="FF444444"/>
      <name val="Avenir"/>
    </font>
    <font>
      <b/>
      <sz val="11"/>
      <color rgb="FF0000FF"/>
      <name val="Avenir"/>
    </font>
    <font>
      <b/>
      <sz val="11"/>
      <color rgb="FF000000"/>
      <name val="Avenir"/>
    </font>
    <font>
      <sz val="9"/>
      <color rgb="FF000000"/>
      <name val="Avenir"/>
    </font>
    <font>
      <b/>
      <sz val="14"/>
      <color rgb="FF0000FF"/>
      <name val="Avenir"/>
    </font>
    <font>
      <b/>
      <sz val="14"/>
      <color rgb="FF000000"/>
      <name val="Avenir"/>
    </font>
    <font>
      <u/>
      <sz val="12"/>
      <color theme="4"/>
      <name val="Avenir"/>
    </font>
    <font>
      <sz val="12"/>
      <name val="Calibri"/>
      <family val="2"/>
    </font>
    <font>
      <b/>
      <vertAlign val="superscript"/>
      <sz val="14"/>
      <color theme="1"/>
      <name val="Avenir"/>
    </font>
    <font>
      <vertAlign val="superscript"/>
      <sz val="10"/>
      <color theme="1"/>
      <name val="Avenir"/>
    </font>
    <font>
      <sz val="10"/>
      <name val="Calibri"/>
      <family val="2"/>
    </font>
    <font>
      <vertAlign val="superscript"/>
      <sz val="10"/>
      <color rgb="FF000000"/>
      <name val="Avenir"/>
    </font>
    <font>
      <b/>
      <vertAlign val="superscript"/>
      <sz val="14"/>
      <color rgb="FF444746"/>
      <name val="Avenir"/>
    </font>
    <font>
      <sz val="10"/>
      <color theme="1"/>
      <name val="Calibri"/>
      <family val="2"/>
      <scheme val="minor"/>
    </font>
    <font>
      <sz val="12"/>
      <color rgb="FF000000"/>
      <name val="Calibri"/>
      <family val="2"/>
    </font>
  </fonts>
  <fills count="12">
    <fill>
      <patternFill patternType="none"/>
    </fill>
    <fill>
      <patternFill patternType="gray125"/>
    </fill>
    <fill>
      <patternFill patternType="solid">
        <fgColor rgb="FF595959"/>
        <bgColor rgb="FF595959"/>
      </patternFill>
    </fill>
    <fill>
      <patternFill patternType="solid">
        <fgColor rgb="FF3C3D41"/>
        <bgColor rgb="FF3C3D41"/>
      </patternFill>
    </fill>
    <fill>
      <patternFill patternType="solid">
        <fgColor rgb="FFFFFFFF"/>
        <bgColor rgb="FFFFFFFF"/>
      </patternFill>
    </fill>
    <fill>
      <patternFill patternType="solid">
        <fgColor rgb="FF7D7E80"/>
        <bgColor rgb="FF7D7E80"/>
      </patternFill>
    </fill>
    <fill>
      <patternFill patternType="solid">
        <fgColor rgb="FFDFDFDF"/>
        <bgColor rgb="FFDFDFDF"/>
      </patternFill>
    </fill>
    <fill>
      <patternFill patternType="solid">
        <fgColor rgb="FFD9D9D9"/>
        <bgColor rgb="FFD9D9D9"/>
      </patternFill>
    </fill>
    <fill>
      <patternFill patternType="solid">
        <fgColor rgb="FFF3F3F3"/>
        <bgColor rgb="FFF3F3F3"/>
      </patternFill>
    </fill>
    <fill>
      <patternFill patternType="solid">
        <fgColor theme="0"/>
        <bgColor theme="0"/>
      </patternFill>
    </fill>
    <fill>
      <patternFill patternType="solid">
        <fgColor rgb="FFEFEFEF"/>
        <bgColor rgb="FFEFEFEF"/>
      </patternFill>
    </fill>
    <fill>
      <patternFill patternType="solid">
        <fgColor rgb="FFEDEDED"/>
        <bgColor rgb="FFEDEDED"/>
      </patternFill>
    </fill>
  </fills>
  <borders count="31">
    <border>
      <left/>
      <right/>
      <top/>
      <bottom/>
      <diagonal/>
    </border>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bottom style="medium">
        <color rgb="FF000000"/>
      </bottom>
      <diagonal/>
    </border>
    <border>
      <left/>
      <right/>
      <top style="thin">
        <color rgb="FF000000"/>
      </top>
      <bottom style="medium">
        <color rgb="FF000000"/>
      </bottom>
      <diagonal/>
    </border>
    <border>
      <left/>
      <right/>
      <top style="medium">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medium">
        <color rgb="FF000000"/>
      </bottom>
      <diagonal/>
    </border>
    <border>
      <left style="thin">
        <color rgb="FF000000"/>
      </left>
      <right/>
      <top/>
      <bottom style="thin">
        <color rgb="FF000000"/>
      </bottom>
      <diagonal/>
    </border>
    <border>
      <left style="thin">
        <color rgb="FF000000"/>
      </left>
      <right/>
      <top style="medium">
        <color rgb="FF000000"/>
      </top>
      <bottom style="thin">
        <color rgb="FF000000"/>
      </bottom>
      <diagonal/>
    </border>
    <border>
      <left/>
      <right/>
      <top style="medium">
        <color rgb="FF000000"/>
      </top>
      <bottom/>
      <diagonal/>
    </border>
    <border>
      <left/>
      <right/>
      <top/>
      <bottom style="thin">
        <color rgb="FF000000"/>
      </bottom>
      <diagonal/>
    </border>
    <border>
      <left/>
      <right/>
      <top style="thin">
        <color rgb="FF000000"/>
      </top>
      <bottom style="thin">
        <color rgb="FF000000"/>
      </bottom>
      <diagonal/>
    </border>
  </borders>
  <cellStyleXfs count="1">
    <xf numFmtId="0" fontId="0" fillId="0" borderId="0"/>
  </cellStyleXfs>
  <cellXfs count="393">
    <xf numFmtId="0" fontId="0" fillId="0" borderId="0" xfId="0"/>
    <xf numFmtId="0" fontId="1" fillId="0" borderId="0" xfId="0" applyFont="1"/>
    <xf numFmtId="0" fontId="2" fillId="0" borderId="0" xfId="0" applyFont="1"/>
    <xf numFmtId="0" fontId="3" fillId="0" borderId="0" xfId="0" applyFont="1" applyAlignment="1">
      <alignment horizontal="right"/>
    </xf>
    <xf numFmtId="164" fontId="2" fillId="0" borderId="1" xfId="0" applyNumberFormat="1" applyFont="1" applyBorder="1"/>
    <xf numFmtId="0" fontId="4" fillId="0" borderId="0" xfId="0" applyFont="1" applyAlignment="1">
      <alignment horizontal="right"/>
    </xf>
    <xf numFmtId="164" fontId="1" fillId="0" borderId="0" xfId="0" applyNumberFormat="1" applyFont="1"/>
    <xf numFmtId="164" fontId="6" fillId="0" borderId="0" xfId="0" applyNumberFormat="1" applyFont="1"/>
    <xf numFmtId="0" fontId="8" fillId="0" borderId="2" xfId="0" applyFont="1" applyBorder="1"/>
    <xf numFmtId="0" fontId="1" fillId="0" borderId="2" xfId="0" applyFont="1" applyBorder="1"/>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xf numFmtId="0" fontId="14" fillId="0" borderId="0" xfId="0" applyFont="1"/>
    <xf numFmtId="0" fontId="8" fillId="0" borderId="0" xfId="0" applyFont="1" applyAlignment="1">
      <alignment vertical="center"/>
    </xf>
    <xf numFmtId="0" fontId="15" fillId="0" borderId="0" xfId="0" applyFont="1" applyAlignment="1">
      <alignment vertical="center"/>
    </xf>
    <xf numFmtId="0" fontId="1" fillId="0" borderId="0" xfId="0" applyFont="1" applyAlignment="1">
      <alignment vertical="center"/>
    </xf>
    <xf numFmtId="0" fontId="16" fillId="2" borderId="3" xfId="0" applyFont="1" applyFill="1" applyBorder="1" applyAlignment="1">
      <alignment vertical="top" wrapText="1"/>
    </xf>
    <xf numFmtId="0" fontId="16" fillId="2" borderId="3" xfId="0" applyFont="1" applyFill="1" applyBorder="1" applyAlignment="1">
      <alignment horizontal="center" vertical="top"/>
    </xf>
    <xf numFmtId="0" fontId="1" fillId="0" borderId="4" xfId="0" applyFont="1" applyBorder="1" applyAlignment="1">
      <alignment horizontal="left" vertical="center" wrapText="1"/>
    </xf>
    <xf numFmtId="0" fontId="1" fillId="0" borderId="4" xfId="0" applyFont="1" applyBorder="1" applyAlignment="1">
      <alignment horizontal="left" vertical="center"/>
    </xf>
    <xf numFmtId="0" fontId="15" fillId="0" borderId="0" xfId="0" applyFont="1" applyAlignment="1">
      <alignment vertical="center" wrapText="1"/>
    </xf>
    <xf numFmtId="0" fontId="1" fillId="0" borderId="0" xfId="0" applyFont="1" applyAlignment="1">
      <alignment vertical="top" wrapText="1"/>
    </xf>
    <xf numFmtId="0" fontId="16" fillId="3" borderId="1" xfId="0" applyFont="1" applyFill="1" applyBorder="1" applyAlignment="1">
      <alignment vertical="center" wrapText="1"/>
    </xf>
    <xf numFmtId="0" fontId="16" fillId="3" borderId="1" xfId="0" applyFont="1" applyFill="1" applyBorder="1" applyAlignment="1">
      <alignment vertical="top" wrapText="1"/>
    </xf>
    <xf numFmtId="0" fontId="2" fillId="0" borderId="0" xfId="0" applyFont="1" applyAlignment="1">
      <alignment vertical="top" wrapText="1"/>
    </xf>
    <xf numFmtId="0" fontId="1" fillId="4" borderId="5" xfId="0" applyFont="1" applyFill="1" applyBorder="1" applyAlignment="1">
      <alignment vertical="top" wrapText="1"/>
    </xf>
    <xf numFmtId="0" fontId="1" fillId="4" borderId="1" xfId="0" applyFont="1" applyFill="1" applyBorder="1" applyAlignment="1">
      <alignment vertical="top" wrapText="1"/>
    </xf>
    <xf numFmtId="0" fontId="20" fillId="0" borderId="9" xfId="0" applyFont="1" applyBorder="1" applyAlignment="1">
      <alignment vertical="center" wrapText="1"/>
    </xf>
    <xf numFmtId="0" fontId="18" fillId="3" borderId="11" xfId="0" applyFont="1" applyFill="1" applyBorder="1" applyAlignment="1">
      <alignment horizontal="center" vertical="center" wrapText="1"/>
    </xf>
    <xf numFmtId="0" fontId="18" fillId="3" borderId="12" xfId="0" applyFont="1" applyFill="1" applyBorder="1" applyAlignment="1">
      <alignment horizontal="center" vertical="center" wrapText="1"/>
    </xf>
    <xf numFmtId="0" fontId="15" fillId="0" borderId="9" xfId="0" applyFont="1" applyBorder="1" applyAlignment="1">
      <alignment vertical="center" wrapText="1"/>
    </xf>
    <xf numFmtId="0" fontId="23" fillId="0" borderId="16" xfId="0" applyFont="1" applyBorder="1" applyAlignment="1">
      <alignment vertical="top" wrapText="1"/>
    </xf>
    <xf numFmtId="0" fontId="22" fillId="6" borderId="18" xfId="0" applyFont="1" applyFill="1" applyBorder="1" applyAlignment="1">
      <alignment vertical="top" wrapText="1"/>
    </xf>
    <xf numFmtId="0" fontId="15" fillId="0" borderId="16" xfId="0" applyFont="1" applyBorder="1" applyAlignment="1">
      <alignment vertical="top" wrapText="1"/>
    </xf>
    <xf numFmtId="0" fontId="25" fillId="6" borderId="18" xfId="0" applyFont="1" applyFill="1" applyBorder="1" applyAlignment="1">
      <alignment vertical="top" wrapText="1"/>
    </xf>
    <xf numFmtId="0" fontId="26" fillId="0" borderId="16" xfId="0" applyFont="1" applyBorder="1" applyAlignment="1">
      <alignment vertical="top" wrapText="1"/>
    </xf>
    <xf numFmtId="0" fontId="15" fillId="0" borderId="0" xfId="0" applyFont="1" applyAlignment="1">
      <alignment vertical="top" wrapText="1"/>
    </xf>
    <xf numFmtId="0" fontId="1" fillId="0" borderId="0" xfId="0" applyFont="1" applyAlignment="1">
      <alignment vertical="center" wrapText="1"/>
    </xf>
    <xf numFmtId="0" fontId="16" fillId="3" borderId="18"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23" fillId="0" borderId="0" xfId="0" applyFont="1" applyAlignment="1">
      <alignment vertical="center" wrapText="1"/>
    </xf>
    <xf numFmtId="0" fontId="23" fillId="4" borderId="18" xfId="0" applyFont="1" applyFill="1" applyBorder="1" applyAlignment="1">
      <alignment vertical="top" wrapText="1"/>
    </xf>
    <xf numFmtId="0" fontId="23" fillId="4" borderId="19" xfId="0" applyFont="1" applyFill="1" applyBorder="1" applyAlignment="1">
      <alignment vertical="top" wrapText="1"/>
    </xf>
    <xf numFmtId="0" fontId="23" fillId="0" borderId="0" xfId="0" applyFont="1" applyAlignment="1">
      <alignment vertical="top" wrapText="1"/>
    </xf>
    <xf numFmtId="0" fontId="23" fillId="0" borderId="19" xfId="0" applyFont="1" applyBorder="1" applyAlignment="1">
      <alignment vertical="top" wrapText="1"/>
    </xf>
    <xf numFmtId="0" fontId="21" fillId="2" borderId="11" xfId="0" applyFont="1" applyFill="1" applyBorder="1" applyAlignment="1">
      <alignment vertical="center" wrapText="1"/>
    </xf>
    <xf numFmtId="0" fontId="29" fillId="2" borderId="11" xfId="0" applyFont="1" applyFill="1" applyBorder="1" applyAlignment="1">
      <alignment vertical="center" wrapText="1"/>
    </xf>
    <xf numFmtId="0" fontId="16" fillId="3" borderId="19" xfId="0" applyFont="1" applyFill="1" applyBorder="1" applyAlignment="1">
      <alignment vertical="center" wrapText="1"/>
    </xf>
    <xf numFmtId="0" fontId="30" fillId="0" borderId="0" xfId="0" applyFont="1" applyAlignment="1">
      <alignment vertical="center"/>
    </xf>
    <xf numFmtId="0" fontId="1" fillId="6" borderId="19" xfId="0" applyFont="1" applyFill="1" applyBorder="1" applyAlignment="1">
      <alignment vertical="center" wrapText="1"/>
    </xf>
    <xf numFmtId="0" fontId="23" fillId="0" borderId="0" xfId="0" applyFont="1" applyAlignment="1">
      <alignment vertical="top"/>
    </xf>
    <xf numFmtId="0" fontId="30" fillId="0" borderId="0" xfId="0" applyFont="1" applyAlignment="1">
      <alignment vertical="top"/>
    </xf>
    <xf numFmtId="0" fontId="26" fillId="0" borderId="0" xfId="0" applyFont="1" applyAlignment="1">
      <alignment vertical="top" wrapText="1"/>
    </xf>
    <xf numFmtId="0" fontId="26" fillId="4" borderId="1" xfId="0" applyFont="1" applyFill="1" applyBorder="1" applyAlignment="1">
      <alignment vertical="top" wrapText="1"/>
    </xf>
    <xf numFmtId="0" fontId="26" fillId="0" borderId="0" xfId="0" applyFont="1" applyAlignment="1">
      <alignment vertical="top"/>
    </xf>
    <xf numFmtId="0" fontId="26" fillId="0" borderId="10" xfId="0" applyFont="1" applyBorder="1" applyAlignment="1">
      <alignment vertical="top" wrapText="1"/>
    </xf>
    <xf numFmtId="0" fontId="26" fillId="4" borderId="19" xfId="0" applyFont="1" applyFill="1" applyBorder="1" applyAlignment="1">
      <alignment vertical="top" wrapText="1"/>
    </xf>
    <xf numFmtId="0" fontId="26" fillId="0" borderId="16" xfId="0" applyFont="1" applyBorder="1" applyAlignment="1">
      <alignment vertical="top"/>
    </xf>
    <xf numFmtId="0" fontId="26" fillId="4" borderId="18" xfId="0" applyFont="1" applyFill="1" applyBorder="1" applyAlignment="1">
      <alignment vertical="top" wrapText="1"/>
    </xf>
    <xf numFmtId="0" fontId="26" fillId="0" borderId="16" xfId="0" applyFont="1" applyBorder="1" applyAlignment="1">
      <alignment wrapText="1"/>
    </xf>
    <xf numFmtId="10" fontId="26" fillId="0" borderId="16" xfId="0" applyNumberFormat="1" applyFont="1" applyBorder="1" applyAlignment="1">
      <alignment vertical="top" wrapText="1"/>
    </xf>
    <xf numFmtId="0" fontId="1" fillId="0" borderId="0" xfId="0" applyFont="1" applyAlignment="1">
      <alignment horizontal="left" vertical="top" wrapText="1"/>
    </xf>
    <xf numFmtId="0" fontId="31" fillId="0" borderId="0" xfId="0" applyFont="1" applyAlignment="1">
      <alignment horizontal="left" vertical="center" readingOrder="1"/>
    </xf>
    <xf numFmtId="2" fontId="32" fillId="0" borderId="0" xfId="0" applyNumberFormat="1" applyFont="1" applyAlignment="1">
      <alignment horizontal="left" vertical="top"/>
    </xf>
    <xf numFmtId="2" fontId="32" fillId="0" borderId="0" xfId="0" applyNumberFormat="1" applyFont="1" applyAlignment="1">
      <alignment horizontal="center" vertical="top" wrapText="1"/>
    </xf>
    <xf numFmtId="0" fontId="33" fillId="0" borderId="0" xfId="0" applyFont="1" applyAlignment="1">
      <alignment vertical="top"/>
    </xf>
    <xf numFmtId="0" fontId="15" fillId="0" borderId="0" xfId="0" applyFont="1" applyAlignment="1">
      <alignment vertical="top"/>
    </xf>
    <xf numFmtId="2" fontId="12" fillId="0" borderId="0" xfId="0" applyNumberFormat="1" applyFont="1" applyAlignment="1">
      <alignment horizontal="left" vertical="top"/>
    </xf>
    <xf numFmtId="2" fontId="12" fillId="0" borderId="0" xfId="0" applyNumberFormat="1" applyFont="1" applyAlignment="1">
      <alignment horizontal="center" vertical="top" wrapText="1"/>
    </xf>
    <xf numFmtId="0" fontId="1" fillId="0" borderId="0" xfId="0" applyFont="1" applyAlignment="1">
      <alignment vertical="top"/>
    </xf>
    <xf numFmtId="0" fontId="1" fillId="0" borderId="0" xfId="0" applyFont="1" applyAlignment="1">
      <alignment horizontal="right" vertical="top"/>
    </xf>
    <xf numFmtId="2" fontId="23" fillId="0" borderId="0" xfId="0" applyNumberFormat="1" applyFont="1" applyAlignment="1">
      <alignment horizontal="center" wrapText="1"/>
    </xf>
    <xf numFmtId="0" fontId="23" fillId="0" borderId="0" xfId="0" applyFont="1"/>
    <xf numFmtId="166" fontId="23" fillId="8" borderId="1" xfId="0" applyNumberFormat="1" applyFont="1" applyFill="1" applyBorder="1" applyAlignment="1">
      <alignment horizontal="right"/>
    </xf>
    <xf numFmtId="0" fontId="37" fillId="4" borderId="0" xfId="0" applyFont="1" applyFill="1"/>
    <xf numFmtId="2" fontId="23" fillId="0" borderId="0" xfId="0" applyNumberFormat="1" applyFont="1"/>
    <xf numFmtId="2" fontId="32" fillId="0" borderId="0" xfId="0" applyNumberFormat="1" applyFont="1" applyAlignment="1">
      <alignment horizontal="center" wrapText="1"/>
    </xf>
    <xf numFmtId="2" fontId="32" fillId="0" borderId="0" xfId="0" applyNumberFormat="1" applyFont="1"/>
    <xf numFmtId="0" fontId="32" fillId="0" borderId="0" xfId="0" applyFont="1"/>
    <xf numFmtId="2" fontId="23" fillId="8" borderId="1" xfId="0" applyNumberFormat="1" applyFont="1" applyFill="1" applyBorder="1" applyAlignment="1">
      <alignment horizontal="right"/>
    </xf>
    <xf numFmtId="2" fontId="23" fillId="0" borderId="0" xfId="0" applyNumberFormat="1" applyFont="1" applyAlignment="1">
      <alignment horizontal="left" vertical="top"/>
    </xf>
    <xf numFmtId="2" fontId="23" fillId="0" borderId="0" xfId="0" applyNumberFormat="1" applyFont="1" applyAlignment="1">
      <alignment horizontal="right"/>
    </xf>
    <xf numFmtId="2" fontId="23" fillId="9" borderId="1" xfId="0" applyNumberFormat="1" applyFont="1" applyFill="1" applyBorder="1" applyAlignment="1">
      <alignment horizontal="right"/>
    </xf>
    <xf numFmtId="0" fontId="38" fillId="0" borderId="0" xfId="0" applyFont="1" applyAlignment="1">
      <alignment horizontal="center" vertical="center"/>
    </xf>
    <xf numFmtId="0" fontId="35" fillId="7" borderId="1" xfId="0" applyFont="1" applyFill="1" applyBorder="1" applyAlignment="1">
      <alignment horizontal="center" vertical="center" wrapText="1"/>
    </xf>
    <xf numFmtId="0" fontId="23" fillId="0" borderId="0" xfId="0" applyFont="1" applyAlignment="1">
      <alignment vertical="center"/>
    </xf>
    <xf numFmtId="3" fontId="15" fillId="8" borderId="20" xfId="0" applyNumberFormat="1" applyFont="1" applyFill="1" applyBorder="1" applyAlignment="1">
      <alignment horizontal="right" vertical="center" wrapText="1"/>
    </xf>
    <xf numFmtId="0" fontId="2" fillId="0" borderId="0" xfId="0" applyFont="1" applyAlignment="1">
      <alignment horizontal="center" vertical="center" wrapText="1"/>
    </xf>
    <xf numFmtId="0" fontId="39" fillId="0" borderId="0" xfId="0" applyFont="1" applyAlignment="1">
      <alignment horizontal="center" vertical="center"/>
    </xf>
    <xf numFmtId="0" fontId="33" fillId="0" borderId="0" xfId="0" applyFont="1" applyAlignment="1">
      <alignment vertical="center"/>
    </xf>
    <xf numFmtId="169" fontId="15" fillId="8" borderId="20" xfId="0" applyNumberFormat="1" applyFont="1" applyFill="1" applyBorder="1" applyAlignment="1">
      <alignment horizontal="right" vertical="center" wrapText="1"/>
    </xf>
    <xf numFmtId="4" fontId="15" fillId="0" borderId="0" xfId="0" applyNumberFormat="1" applyFont="1" applyAlignment="1">
      <alignment horizontal="right" vertical="center" wrapText="1"/>
    </xf>
    <xf numFmtId="0" fontId="40" fillId="4" borderId="21" xfId="0" applyFont="1" applyFill="1" applyBorder="1" applyAlignment="1">
      <alignment horizontal="left" vertical="center"/>
    </xf>
    <xf numFmtId="0" fontId="34" fillId="7" borderId="1" xfId="0" applyFont="1" applyFill="1" applyBorder="1" applyAlignment="1">
      <alignment horizontal="left" vertical="center" wrapText="1"/>
    </xf>
    <xf numFmtId="170" fontId="23" fillId="0" borderId="0" xfId="0" applyNumberFormat="1" applyFont="1" applyAlignment="1">
      <alignment vertical="center"/>
    </xf>
    <xf numFmtId="0" fontId="23" fillId="4" borderId="20" xfId="0" applyFont="1" applyFill="1" applyBorder="1" applyAlignment="1">
      <alignment horizontal="left" vertical="center" wrapText="1"/>
    </xf>
    <xf numFmtId="171" fontId="15" fillId="8" borderId="20" xfId="0" applyNumberFormat="1" applyFont="1" applyFill="1" applyBorder="1" applyAlignment="1">
      <alignment horizontal="right" vertical="center" wrapText="1"/>
    </xf>
    <xf numFmtId="3" fontId="23" fillId="8" borderId="20" xfId="0" applyNumberFormat="1" applyFont="1" applyFill="1" applyBorder="1" applyAlignment="1">
      <alignment horizontal="right" vertical="center"/>
    </xf>
    <xf numFmtId="3" fontId="23" fillId="8" borderId="22" xfId="0" applyNumberFormat="1" applyFont="1" applyFill="1" applyBorder="1" applyAlignment="1">
      <alignment horizontal="right" vertical="center"/>
    </xf>
    <xf numFmtId="0" fontId="41" fillId="0" borderId="0" xfId="0" applyFont="1" applyAlignment="1">
      <alignment horizontal="right" vertical="center"/>
    </xf>
    <xf numFmtId="0" fontId="23" fillId="0" borderId="23" xfId="0" applyFont="1" applyBorder="1" applyAlignment="1">
      <alignment vertical="center"/>
    </xf>
    <xf numFmtId="3" fontId="23" fillId="0" borderId="24" xfId="0" applyNumberFormat="1" applyFont="1" applyBorder="1" applyAlignment="1">
      <alignment vertical="center"/>
    </xf>
    <xf numFmtId="3" fontId="23" fillId="0" borderId="25" xfId="0" applyNumberFormat="1" applyFont="1" applyBorder="1" applyAlignment="1">
      <alignment vertical="center"/>
    </xf>
    <xf numFmtId="3" fontId="23" fillId="0" borderId="26" xfId="0" applyNumberFormat="1" applyFont="1" applyBorder="1" applyAlignment="1">
      <alignment vertical="center"/>
    </xf>
    <xf numFmtId="3" fontId="23" fillId="0" borderId="27" xfId="0" applyNumberFormat="1" applyFont="1" applyBorder="1" applyAlignment="1">
      <alignment vertical="center"/>
    </xf>
    <xf numFmtId="3" fontId="2" fillId="0" borderId="0" xfId="0" applyNumberFormat="1" applyFont="1" applyAlignment="1">
      <alignment horizontal="right" vertical="center"/>
    </xf>
    <xf numFmtId="165" fontId="2" fillId="0" borderId="0" xfId="0" applyNumberFormat="1" applyFont="1" applyAlignment="1">
      <alignment horizontal="center" vertical="center"/>
    </xf>
    <xf numFmtId="0" fontId="2" fillId="0" borderId="0" xfId="0" applyFont="1" applyAlignment="1">
      <alignment vertical="center"/>
    </xf>
    <xf numFmtId="3" fontId="2" fillId="0" borderId="0" xfId="0" applyNumberFormat="1" applyFont="1" applyAlignment="1">
      <alignment horizontal="center" vertical="center"/>
    </xf>
    <xf numFmtId="3" fontId="23" fillId="0" borderId="25" xfId="0" applyNumberFormat="1" applyFont="1" applyBorder="1" applyAlignment="1">
      <alignment horizontal="right" vertical="center"/>
    </xf>
    <xf numFmtId="9" fontId="23" fillId="8" borderId="22" xfId="0" applyNumberFormat="1" applyFont="1" applyFill="1" applyBorder="1" applyAlignment="1">
      <alignment horizontal="right" vertical="center"/>
    </xf>
    <xf numFmtId="3" fontId="23" fillId="0" borderId="24" xfId="0" applyNumberFormat="1" applyFont="1" applyBorder="1" applyAlignment="1">
      <alignment horizontal="right" vertical="center"/>
    </xf>
    <xf numFmtId="0" fontId="23" fillId="8" borderId="22" xfId="0" applyFont="1" applyFill="1" applyBorder="1" applyAlignment="1">
      <alignment horizontal="right" vertical="center"/>
    </xf>
    <xf numFmtId="9" fontId="23" fillId="8" borderId="20" xfId="0" applyNumberFormat="1" applyFont="1" applyFill="1" applyBorder="1" applyAlignment="1">
      <alignment horizontal="right" vertical="center"/>
    </xf>
    <xf numFmtId="0" fontId="2" fillId="4" borderId="1" xfId="0" applyFont="1" applyFill="1" applyBorder="1" applyAlignment="1">
      <alignment horizontal="left" vertical="center" wrapText="1"/>
    </xf>
    <xf numFmtId="0" fontId="23" fillId="0" borderId="0" xfId="0" applyFont="1" applyAlignment="1">
      <alignment horizontal="left" vertical="center"/>
    </xf>
    <xf numFmtId="0" fontId="15" fillId="0" borderId="0" xfId="0" applyFont="1" applyAlignment="1">
      <alignment horizontal="left" vertical="center" wrapText="1"/>
    </xf>
    <xf numFmtId="0" fontId="23" fillId="0" borderId="0" xfId="0" applyFont="1" applyAlignment="1">
      <alignment horizontal="center" vertical="center" wrapText="1"/>
    </xf>
    <xf numFmtId="3" fontId="1" fillId="0" borderId="0" xfId="0" applyNumberFormat="1" applyFont="1" applyAlignment="1">
      <alignment vertical="center"/>
    </xf>
    <xf numFmtId="165" fontId="1" fillId="0" borderId="0" xfId="0" applyNumberFormat="1" applyFont="1" applyAlignment="1">
      <alignment vertical="center"/>
    </xf>
    <xf numFmtId="0" fontId="43" fillId="7" borderId="1" xfId="0" applyFont="1" applyFill="1" applyBorder="1" applyAlignment="1">
      <alignment horizontal="center" vertical="center" wrapText="1"/>
    </xf>
    <xf numFmtId="2" fontId="34" fillId="7" borderId="1" xfId="0" applyNumberFormat="1" applyFont="1" applyFill="1" applyBorder="1" applyAlignment="1">
      <alignment horizontal="left" vertical="center"/>
    </xf>
    <xf numFmtId="2" fontId="32" fillId="0" borderId="0" xfId="0" applyNumberFormat="1" applyFont="1" applyAlignment="1">
      <alignment horizontal="center" vertical="center" wrapText="1"/>
    </xf>
    <xf numFmtId="0" fontId="30" fillId="0" borderId="0" xfId="0" applyFont="1"/>
    <xf numFmtId="9" fontId="23" fillId="8" borderId="1" xfId="0" applyNumberFormat="1" applyFont="1" applyFill="1" applyBorder="1" applyAlignment="1">
      <alignment horizontal="right" vertical="center" wrapText="1"/>
    </xf>
    <xf numFmtId="0" fontId="23" fillId="4" borderId="1" xfId="0" applyFont="1" applyFill="1" applyBorder="1" applyAlignment="1">
      <alignment vertical="center" wrapText="1"/>
    </xf>
    <xf numFmtId="2" fontId="2" fillId="7" borderId="1" xfId="0" applyNumberFormat="1" applyFont="1" applyFill="1" applyBorder="1" applyAlignment="1">
      <alignment horizontal="center" vertical="center"/>
    </xf>
    <xf numFmtId="2" fontId="2" fillId="7" borderId="1" xfId="0" applyNumberFormat="1" applyFont="1" applyFill="1" applyBorder="1" applyAlignment="1">
      <alignment horizontal="right" vertical="center"/>
    </xf>
    <xf numFmtId="173" fontId="23" fillId="8" borderId="1" xfId="0" applyNumberFormat="1" applyFont="1" applyFill="1" applyBorder="1" applyAlignment="1">
      <alignment horizontal="right" vertical="center" wrapText="1"/>
    </xf>
    <xf numFmtId="2" fontId="2" fillId="7" borderId="29" xfId="0" applyNumberFormat="1" applyFont="1" applyFill="1" applyBorder="1" applyAlignment="1">
      <alignment horizontal="center" vertical="center"/>
    </xf>
    <xf numFmtId="2" fontId="2" fillId="0" borderId="0" xfId="0" applyNumberFormat="1" applyFont="1" applyAlignment="1">
      <alignment horizontal="center" vertical="center"/>
    </xf>
    <xf numFmtId="2" fontId="2" fillId="0" borderId="0" xfId="0" applyNumberFormat="1" applyFont="1" applyAlignment="1">
      <alignment horizontal="right" vertical="center"/>
    </xf>
    <xf numFmtId="2" fontId="32" fillId="0" borderId="0" xfId="0" applyNumberFormat="1" applyFont="1" applyAlignment="1">
      <alignment horizontal="left" vertical="center"/>
    </xf>
    <xf numFmtId="0" fontId="15" fillId="0" borderId="11" xfId="0" applyFont="1" applyBorder="1" applyAlignment="1">
      <alignment horizontal="left" vertical="center" wrapText="1"/>
    </xf>
    <xf numFmtId="0" fontId="15" fillId="4" borderId="11" xfId="0" applyFont="1" applyFill="1" applyBorder="1" applyAlignment="1">
      <alignment vertical="center"/>
    </xf>
    <xf numFmtId="0" fontId="23" fillId="0" borderId="11" xfId="0" applyFont="1" applyBorder="1" applyAlignment="1">
      <alignment vertical="center"/>
    </xf>
    <xf numFmtId="0" fontId="31" fillId="0" borderId="0" xfId="0" applyFont="1" applyAlignment="1">
      <alignment horizontal="left" vertical="top" readingOrder="1"/>
    </xf>
    <xf numFmtId="2" fontId="34" fillId="7" borderId="1" xfId="0" applyNumberFormat="1" applyFont="1" applyFill="1" applyBorder="1" applyAlignment="1">
      <alignment horizontal="left" vertical="top"/>
    </xf>
    <xf numFmtId="0" fontId="35" fillId="7" borderId="1" xfId="0" applyFont="1" applyFill="1" applyBorder="1" applyAlignment="1">
      <alignment horizontal="center" vertical="top" wrapText="1"/>
    </xf>
    <xf numFmtId="0" fontId="33" fillId="0" borderId="0" xfId="0" applyFont="1"/>
    <xf numFmtId="0" fontId="35" fillId="0" borderId="0" xfId="0" applyFont="1" applyAlignment="1">
      <alignment horizontal="left" wrapText="1"/>
    </xf>
    <xf numFmtId="0" fontId="35" fillId="7" borderId="1" xfId="0" applyFont="1" applyFill="1" applyBorder="1" applyAlignment="1">
      <alignment horizontal="right" vertical="top" wrapText="1"/>
    </xf>
    <xf numFmtId="0" fontId="26" fillId="0" borderId="0" xfId="0" applyFont="1"/>
    <xf numFmtId="2" fontId="45" fillId="7" borderId="1" xfId="0" applyNumberFormat="1" applyFont="1" applyFill="1" applyBorder="1" applyAlignment="1">
      <alignment horizontal="left"/>
    </xf>
    <xf numFmtId="0" fontId="46" fillId="7" borderId="1" xfId="0" applyFont="1" applyFill="1" applyBorder="1" applyAlignment="1">
      <alignment horizontal="center" wrapText="1"/>
    </xf>
    <xf numFmtId="0" fontId="45" fillId="0" borderId="0" xfId="0" applyFont="1" applyAlignment="1">
      <alignment horizontal="left" vertical="center" readingOrder="1"/>
    </xf>
    <xf numFmtId="0" fontId="47" fillId="0" borderId="4" xfId="0" applyFont="1" applyBorder="1" applyAlignment="1">
      <alignment horizontal="left" vertical="center"/>
    </xf>
    <xf numFmtId="0" fontId="47" fillId="0" borderId="30" xfId="0" applyFont="1" applyBorder="1" applyAlignment="1">
      <alignment horizontal="left" vertical="center"/>
    </xf>
    <xf numFmtId="0" fontId="48" fillId="0" borderId="30" xfId="0" applyFont="1" applyBorder="1"/>
    <xf numFmtId="0" fontId="23" fillId="0" borderId="29" xfId="0" applyFont="1" applyBorder="1" applyAlignment="1">
      <alignment vertical="top" wrapText="1"/>
    </xf>
    <xf numFmtId="0" fontId="24" fillId="0" borderId="19" xfId="0" applyFont="1" applyBorder="1" applyAlignment="1">
      <alignment vertical="top" wrapText="1"/>
    </xf>
    <xf numFmtId="0" fontId="15" fillId="0" borderId="19" xfId="0" applyFont="1" applyBorder="1" applyAlignment="1">
      <alignment vertical="top" wrapText="1"/>
    </xf>
    <xf numFmtId="0" fontId="26" fillId="0" borderId="19" xfId="0" applyFont="1" applyBorder="1" applyAlignment="1">
      <alignment vertical="top" wrapText="1"/>
    </xf>
    <xf numFmtId="0" fontId="1" fillId="0" borderId="19" xfId="0" applyFont="1" applyBorder="1" applyAlignment="1">
      <alignment vertical="top" wrapText="1"/>
    </xf>
    <xf numFmtId="0" fontId="1" fillId="0" borderId="29" xfId="0" applyFont="1" applyBorder="1" applyAlignment="1">
      <alignment vertical="top" wrapText="1"/>
    </xf>
    <xf numFmtId="0" fontId="27" fillId="0" borderId="19" xfId="0" applyFont="1" applyBorder="1" applyAlignment="1">
      <alignment vertical="top" wrapText="1"/>
    </xf>
    <xf numFmtId="0" fontId="23" fillId="0" borderId="29" xfId="0" applyFont="1" applyBorder="1" applyAlignment="1">
      <alignment vertical="top"/>
    </xf>
    <xf numFmtId="0" fontId="23" fillId="0" borderId="18" xfId="0" applyFont="1" applyBorder="1" applyAlignment="1">
      <alignment vertical="top" wrapText="1"/>
    </xf>
    <xf numFmtId="0" fontId="28" fillId="0" borderId="19" xfId="0" applyFont="1" applyBorder="1" applyAlignment="1">
      <alignment vertical="top" wrapText="1"/>
    </xf>
    <xf numFmtId="0" fontId="23" fillId="0" borderId="19" xfId="0" applyFont="1" applyBorder="1" applyAlignment="1">
      <alignment horizontal="left" vertical="top" wrapText="1"/>
    </xf>
    <xf numFmtId="10" fontId="23" fillId="0" borderId="19" xfId="0" applyNumberFormat="1" applyFont="1" applyBorder="1" applyAlignment="1">
      <alignment horizontal="left" vertical="top" wrapText="1"/>
    </xf>
    <xf numFmtId="2" fontId="34" fillId="7" borderId="23" xfId="0" applyNumberFormat="1" applyFont="1" applyFill="1" applyBorder="1" applyAlignment="1">
      <alignment horizontal="left" vertical="center"/>
    </xf>
    <xf numFmtId="0" fontId="35" fillId="7" borderId="23" xfId="0" applyFont="1" applyFill="1" applyBorder="1" applyAlignment="1">
      <alignment horizontal="center" vertical="center" wrapText="1"/>
    </xf>
    <xf numFmtId="2" fontId="23" fillId="0" borderId="30" xfId="0" applyNumberFormat="1" applyFont="1" applyBorder="1" applyAlignment="1">
      <alignment horizontal="left" vertical="top"/>
    </xf>
    <xf numFmtId="3" fontId="23" fillId="8" borderId="30" xfId="0" applyNumberFormat="1" applyFont="1" applyFill="1" applyBorder="1" applyAlignment="1">
      <alignment vertical="top"/>
    </xf>
    <xf numFmtId="3" fontId="23" fillId="8" borderId="30" xfId="0" applyNumberFormat="1" applyFont="1" applyFill="1" applyBorder="1" applyAlignment="1">
      <alignment horizontal="right" vertical="top"/>
    </xf>
    <xf numFmtId="9" fontId="23" fillId="8" borderId="30" xfId="0" applyNumberFormat="1" applyFont="1" applyFill="1" applyBorder="1" applyAlignment="1">
      <alignment vertical="top"/>
    </xf>
    <xf numFmtId="9" fontId="23" fillId="8" borderId="30" xfId="0" applyNumberFormat="1" applyFont="1" applyFill="1" applyBorder="1" applyAlignment="1">
      <alignment horizontal="right" vertical="top"/>
    </xf>
    <xf numFmtId="0" fontId="35" fillId="7" borderId="28" xfId="0" applyFont="1" applyFill="1" applyBorder="1" applyAlignment="1">
      <alignment horizontal="center" vertical="center" wrapText="1"/>
    </xf>
    <xf numFmtId="2" fontId="2" fillId="0" borderId="1" xfId="0" applyNumberFormat="1" applyFont="1" applyBorder="1" applyAlignment="1">
      <alignment vertical="top"/>
    </xf>
    <xf numFmtId="0" fontId="48" fillId="0" borderId="1" xfId="0" applyFont="1" applyBorder="1"/>
    <xf numFmtId="2" fontId="32" fillId="0" borderId="21" xfId="0" applyNumberFormat="1" applyFont="1" applyBorder="1" applyAlignment="1">
      <alignment vertical="top"/>
    </xf>
    <xf numFmtId="2" fontId="33" fillId="0" borderId="21" xfId="0" applyNumberFormat="1" applyFont="1" applyBorder="1" applyAlignment="1">
      <alignment vertical="top"/>
    </xf>
    <xf numFmtId="0" fontId="33" fillId="0" borderId="21" xfId="0" applyFont="1" applyBorder="1" applyAlignment="1">
      <alignment vertical="top"/>
    </xf>
    <xf numFmtId="2" fontId="34" fillId="7" borderId="29" xfId="0" applyNumberFormat="1" applyFont="1" applyFill="1" applyBorder="1" applyAlignment="1">
      <alignment vertical="center"/>
    </xf>
    <xf numFmtId="0" fontId="2" fillId="7" borderId="29" xfId="0" applyFont="1" applyFill="1" applyBorder="1" applyAlignment="1">
      <alignment horizontal="center" vertical="center" wrapText="1"/>
    </xf>
    <xf numFmtId="2" fontId="23" fillId="0" borderId="29" xfId="0" applyNumberFormat="1" applyFont="1" applyBorder="1" applyAlignment="1">
      <alignment vertical="top"/>
    </xf>
    <xf numFmtId="3" fontId="23" fillId="8" borderId="29" xfId="0" applyNumberFormat="1" applyFont="1" applyFill="1" applyBorder="1" applyAlignment="1">
      <alignment horizontal="right" vertical="top"/>
    </xf>
    <xf numFmtId="3" fontId="15" fillId="8" borderId="30" xfId="0" applyNumberFormat="1" applyFont="1" applyFill="1" applyBorder="1" applyAlignment="1">
      <alignment horizontal="right" vertical="top" wrapText="1"/>
    </xf>
    <xf numFmtId="0" fontId="23" fillId="8" borderId="29" xfId="0" applyFont="1" applyFill="1" applyBorder="1" applyAlignment="1">
      <alignment horizontal="right" vertical="top"/>
    </xf>
    <xf numFmtId="2" fontId="32" fillId="0" borderId="21" xfId="0" applyNumberFormat="1" applyFont="1" applyBorder="1" applyAlignment="1">
      <alignment horizontal="left"/>
    </xf>
    <xf numFmtId="2" fontId="23" fillId="0" borderId="21" xfId="0" applyNumberFormat="1" applyFont="1" applyBorder="1" applyAlignment="1">
      <alignment horizontal="center" wrapText="1"/>
    </xf>
    <xf numFmtId="2" fontId="36" fillId="7" borderId="29" xfId="0" applyNumberFormat="1" applyFont="1" applyFill="1" applyBorder="1" applyAlignment="1">
      <alignment horizontal="left" vertical="center"/>
    </xf>
    <xf numFmtId="2" fontId="23" fillId="7" borderId="29" xfId="0" applyNumberFormat="1" applyFont="1" applyFill="1" applyBorder="1" applyAlignment="1">
      <alignment horizontal="left" vertical="center"/>
    </xf>
    <xf numFmtId="2" fontId="23" fillId="7" borderId="23" xfId="0" applyNumberFormat="1" applyFont="1" applyFill="1" applyBorder="1" applyAlignment="1">
      <alignment horizontal="left" vertical="center"/>
    </xf>
    <xf numFmtId="2" fontId="23" fillId="7" borderId="28" xfId="0" applyNumberFormat="1" applyFont="1" applyFill="1" applyBorder="1" applyAlignment="1">
      <alignment horizontal="center" vertical="center"/>
    </xf>
    <xf numFmtId="2" fontId="23" fillId="0" borderId="30" xfId="0" applyNumberFormat="1" applyFont="1" applyBorder="1"/>
    <xf numFmtId="166" fontId="23" fillId="8" borderId="30" xfId="0" applyNumberFormat="1" applyFont="1" applyFill="1" applyBorder="1" applyAlignment="1">
      <alignment horizontal="right"/>
    </xf>
    <xf numFmtId="2" fontId="23" fillId="0" borderId="20" xfId="0" applyNumberFormat="1" applyFont="1" applyBorder="1" applyAlignment="1">
      <alignment horizontal="left" vertical="top"/>
    </xf>
    <xf numFmtId="2" fontId="23" fillId="0" borderId="20" xfId="0" applyNumberFormat="1" applyFont="1" applyBorder="1"/>
    <xf numFmtId="166" fontId="23" fillId="8" borderId="29" xfId="0" applyNumberFormat="1" applyFont="1" applyFill="1" applyBorder="1" applyAlignment="1">
      <alignment horizontal="right"/>
    </xf>
    <xf numFmtId="2" fontId="32" fillId="0" borderId="21" xfId="0" applyNumberFormat="1" applyFont="1" applyBorder="1" applyAlignment="1">
      <alignment horizontal="center" wrapText="1"/>
    </xf>
    <xf numFmtId="2" fontId="23" fillId="7" borderId="28" xfId="0" applyNumberFormat="1" applyFont="1" applyFill="1" applyBorder="1" applyAlignment="1">
      <alignment horizontal="right" vertical="center"/>
    </xf>
    <xf numFmtId="2" fontId="23" fillId="8" borderId="30" xfId="0" applyNumberFormat="1" applyFont="1" applyFill="1" applyBorder="1" applyAlignment="1">
      <alignment horizontal="right"/>
    </xf>
    <xf numFmtId="1" fontId="23" fillId="8" borderId="30" xfId="0" applyNumberFormat="1" applyFont="1" applyFill="1" applyBorder="1" applyAlignment="1">
      <alignment horizontal="right"/>
    </xf>
    <xf numFmtId="1" fontId="23" fillId="7" borderId="23" xfId="0" applyNumberFormat="1" applyFont="1" applyFill="1" applyBorder="1" applyAlignment="1">
      <alignment horizontal="right" vertical="center"/>
    </xf>
    <xf numFmtId="3" fontId="23" fillId="8" borderId="29" xfId="0" applyNumberFormat="1" applyFont="1" applyFill="1" applyBorder="1" applyAlignment="1">
      <alignment horizontal="right" vertical="center"/>
    </xf>
    <xf numFmtId="1" fontId="23" fillId="8" borderId="29" xfId="0" applyNumberFormat="1" applyFont="1" applyFill="1" applyBorder="1" applyAlignment="1">
      <alignment horizontal="right"/>
    </xf>
    <xf numFmtId="3" fontId="23" fillId="8" borderId="30" xfId="0" applyNumberFormat="1" applyFont="1" applyFill="1" applyBorder="1" applyAlignment="1">
      <alignment horizontal="right"/>
    </xf>
    <xf numFmtId="0" fontId="15" fillId="7" borderId="29" xfId="0" applyFont="1" applyFill="1" applyBorder="1" applyAlignment="1">
      <alignment horizontal="right" vertical="center" wrapText="1"/>
    </xf>
    <xf numFmtId="0" fontId="15" fillId="7" borderId="23" xfId="0" applyFont="1" applyFill="1" applyBorder="1" applyAlignment="1">
      <alignment horizontal="right" vertical="center" wrapText="1"/>
    </xf>
    <xf numFmtId="0" fontId="15" fillId="0" borderId="12" xfId="0" applyFont="1" applyBorder="1" applyAlignment="1">
      <alignment horizontal="left" wrapText="1"/>
    </xf>
    <xf numFmtId="167" fontId="15" fillId="8" borderId="29" xfId="0" applyNumberFormat="1" applyFont="1" applyFill="1" applyBorder="1" applyAlignment="1">
      <alignment horizontal="right" wrapText="1"/>
    </xf>
    <xf numFmtId="168" fontId="23" fillId="8" borderId="30" xfId="0" applyNumberFormat="1" applyFont="1" applyFill="1" applyBorder="1" applyAlignment="1">
      <alignment horizontal="right"/>
    </xf>
    <xf numFmtId="167" fontId="15" fillId="8" borderId="30" xfId="0" applyNumberFormat="1" applyFont="1" applyFill="1" applyBorder="1" applyAlignment="1">
      <alignment horizontal="right" wrapText="1"/>
    </xf>
    <xf numFmtId="0" fontId="32" fillId="0" borderId="21" xfId="0" applyFont="1" applyBorder="1" applyAlignment="1">
      <alignment vertical="center"/>
    </xf>
    <xf numFmtId="0" fontId="48" fillId="0" borderId="21" xfId="0" applyFont="1" applyBorder="1"/>
    <xf numFmtId="0" fontId="34" fillId="7" borderId="29" xfId="0" applyFont="1" applyFill="1" applyBorder="1" applyAlignment="1">
      <alignment horizontal="left" vertical="center" wrapText="1"/>
    </xf>
    <xf numFmtId="0" fontId="15" fillId="4" borderId="30" xfId="0" applyFont="1" applyFill="1" applyBorder="1" applyAlignment="1">
      <alignment horizontal="left" vertical="center" wrapText="1"/>
    </xf>
    <xf numFmtId="9" fontId="15" fillId="10" borderId="30" xfId="0" applyNumberFormat="1" applyFont="1" applyFill="1" applyBorder="1" applyAlignment="1">
      <alignment horizontal="right" vertical="top" wrapText="1"/>
    </xf>
    <xf numFmtId="0" fontId="32" fillId="0" borderId="21" xfId="0" applyFont="1" applyBorder="1" applyAlignment="1">
      <alignment horizontal="left" vertical="center"/>
    </xf>
    <xf numFmtId="0" fontId="38" fillId="0" borderId="21" xfId="0" applyFont="1" applyBorder="1" applyAlignment="1">
      <alignment horizontal="center" vertical="center"/>
    </xf>
    <xf numFmtId="0" fontId="35" fillId="7" borderId="29" xfId="0" applyFont="1" applyFill="1" applyBorder="1" applyAlignment="1">
      <alignment horizontal="center" vertical="center" wrapText="1"/>
    </xf>
    <xf numFmtId="4" fontId="15" fillId="8" borderId="29" xfId="0" applyNumberFormat="1" applyFont="1" applyFill="1" applyBorder="1" applyAlignment="1">
      <alignment horizontal="right" vertical="center" wrapText="1"/>
    </xf>
    <xf numFmtId="0" fontId="23" fillId="0" borderId="30" xfId="0" applyFont="1" applyBorder="1" applyAlignment="1">
      <alignment horizontal="left" vertical="center" wrapText="1"/>
    </xf>
    <xf numFmtId="3" fontId="15" fillId="8" borderId="30" xfId="0" applyNumberFormat="1" applyFont="1" applyFill="1" applyBorder="1" applyAlignment="1">
      <alignment horizontal="right" vertical="center" wrapText="1"/>
    </xf>
    <xf numFmtId="0" fontId="23" fillId="0" borderId="30" xfId="0" applyFont="1" applyBorder="1" applyAlignment="1">
      <alignment vertical="center" wrapText="1"/>
    </xf>
    <xf numFmtId="4" fontId="15" fillId="8" borderId="30" xfId="0" applyNumberFormat="1" applyFont="1" applyFill="1" applyBorder="1" applyAlignment="1">
      <alignment horizontal="right" vertical="center" wrapText="1"/>
    </xf>
    <xf numFmtId="0" fontId="23" fillId="0" borderId="29" xfId="0" applyFont="1" applyBorder="1" applyAlignment="1">
      <alignment vertical="center" wrapText="1"/>
    </xf>
    <xf numFmtId="3" fontId="15" fillId="8" borderId="29" xfId="0" applyNumberFormat="1" applyFont="1" applyFill="1" applyBorder="1" applyAlignment="1">
      <alignment horizontal="right" vertical="center" wrapText="1"/>
    </xf>
    <xf numFmtId="0" fontId="39" fillId="0" borderId="21" xfId="0" applyFont="1" applyBorder="1" applyAlignment="1">
      <alignment horizontal="center" vertical="center"/>
    </xf>
    <xf numFmtId="4" fontId="15" fillId="10" borderId="29" xfId="0" applyNumberFormat="1" applyFont="1" applyFill="1" applyBorder="1" applyAlignment="1">
      <alignment horizontal="right" vertical="center" wrapText="1"/>
    </xf>
    <xf numFmtId="3" fontId="35" fillId="0" borderId="21" xfId="0" applyNumberFormat="1" applyFont="1" applyBorder="1" applyAlignment="1">
      <alignment horizontal="right" vertical="center" wrapText="1"/>
    </xf>
    <xf numFmtId="0" fontId="15" fillId="4" borderId="29" xfId="0" applyFont="1" applyFill="1" applyBorder="1" applyAlignment="1">
      <alignment horizontal="left" vertical="center" wrapText="1"/>
    </xf>
    <xf numFmtId="3" fontId="23" fillId="10" borderId="29" xfId="0" applyNumberFormat="1" applyFont="1" applyFill="1" applyBorder="1" applyAlignment="1">
      <alignment horizontal="right" vertical="center"/>
    </xf>
    <xf numFmtId="3" fontId="15" fillId="10" borderId="29" xfId="0" applyNumberFormat="1" applyFont="1" applyFill="1" applyBorder="1" applyAlignment="1">
      <alignment horizontal="right" vertical="center" wrapText="1"/>
    </xf>
    <xf numFmtId="0" fontId="23" fillId="4" borderId="30" xfId="0" applyFont="1" applyFill="1" applyBorder="1" applyAlignment="1">
      <alignment horizontal="left" vertical="center" wrapText="1"/>
    </xf>
    <xf numFmtId="0" fontId="15" fillId="8" borderId="30" xfId="0" applyFont="1" applyFill="1" applyBorder="1" applyAlignment="1">
      <alignment horizontal="right" vertical="center" wrapText="1"/>
    </xf>
    <xf numFmtId="0" fontId="15" fillId="8" borderId="30" xfId="0" applyFont="1" applyFill="1" applyBorder="1" applyAlignment="1">
      <alignment horizontal="right" vertical="center"/>
    </xf>
    <xf numFmtId="3" fontId="15" fillId="8" borderId="30" xfId="0" applyNumberFormat="1" applyFont="1" applyFill="1" applyBorder="1" applyAlignment="1">
      <alignment horizontal="right" vertical="center"/>
    </xf>
    <xf numFmtId="9" fontId="15" fillId="8" borderId="30" xfId="0" applyNumberFormat="1" applyFont="1" applyFill="1" applyBorder="1" applyAlignment="1">
      <alignment horizontal="right" vertical="center" wrapText="1"/>
    </xf>
    <xf numFmtId="171" fontId="15" fillId="8" borderId="30" xfId="0" applyNumberFormat="1" applyFont="1" applyFill="1" applyBorder="1" applyAlignment="1">
      <alignment horizontal="right" vertical="center" wrapText="1"/>
    </xf>
    <xf numFmtId="0" fontId="23" fillId="4" borderId="29" xfId="0" applyFont="1" applyFill="1" applyBorder="1" applyAlignment="1">
      <alignment horizontal="left" vertical="center" wrapText="1"/>
    </xf>
    <xf numFmtId="0" fontId="23" fillId="0" borderId="30" xfId="0" applyFont="1" applyBorder="1" applyAlignment="1">
      <alignment vertical="center"/>
    </xf>
    <xf numFmtId="3" fontId="23" fillId="8" borderId="30" xfId="0" applyNumberFormat="1" applyFont="1" applyFill="1" applyBorder="1" applyAlignment="1">
      <alignment horizontal="right" vertical="center"/>
    </xf>
    <xf numFmtId="0" fontId="23" fillId="0" borderId="20" xfId="0" applyFont="1" applyBorder="1" applyAlignment="1">
      <alignment vertical="center"/>
    </xf>
    <xf numFmtId="0" fontId="23" fillId="0" borderId="22" xfId="0" applyFont="1" applyBorder="1" applyAlignment="1">
      <alignment vertical="center"/>
    </xf>
    <xf numFmtId="0" fontId="41" fillId="0" borderId="21" xfId="0" applyFont="1" applyBorder="1" applyAlignment="1">
      <alignment horizontal="right" vertical="center"/>
    </xf>
    <xf numFmtId="9" fontId="23" fillId="8" borderId="21" xfId="0" applyNumberFormat="1" applyFont="1" applyFill="1" applyBorder="1" applyAlignment="1">
      <alignment horizontal="right" vertical="center"/>
    </xf>
    <xf numFmtId="0" fontId="23" fillId="0" borderId="29" xfId="0" applyFont="1" applyBorder="1" applyAlignment="1">
      <alignment vertical="center"/>
    </xf>
    <xf numFmtId="0" fontId="41" fillId="0" borderId="30" xfId="0" applyFont="1" applyBorder="1" applyAlignment="1">
      <alignment vertical="center"/>
    </xf>
    <xf numFmtId="3" fontId="23" fillId="8" borderId="23" xfId="0" applyNumberFormat="1" applyFont="1" applyFill="1" applyBorder="1" applyAlignment="1">
      <alignment horizontal="right" vertical="center"/>
    </xf>
    <xf numFmtId="0" fontId="23" fillId="8" borderId="23" xfId="0" applyFont="1" applyFill="1" applyBorder="1" applyAlignment="1">
      <alignment vertical="center"/>
    </xf>
    <xf numFmtId="3" fontId="23" fillId="8" borderId="23" xfId="0" applyNumberFormat="1" applyFont="1" applyFill="1" applyBorder="1" applyAlignment="1">
      <alignment vertical="center"/>
    </xf>
    <xf numFmtId="3" fontId="23" fillId="0" borderId="12" xfId="0" applyNumberFormat="1" applyFont="1" applyBorder="1" applyAlignment="1">
      <alignment vertical="center"/>
    </xf>
    <xf numFmtId="3" fontId="23" fillId="0" borderId="12" xfId="0" applyNumberFormat="1" applyFont="1" applyBorder="1" applyAlignment="1">
      <alignment horizontal="right" vertical="center"/>
    </xf>
    <xf numFmtId="9" fontId="23" fillId="8" borderId="30" xfId="0" applyNumberFormat="1" applyFont="1" applyFill="1" applyBorder="1" applyAlignment="1">
      <alignment horizontal="right" vertical="center"/>
    </xf>
    <xf numFmtId="3" fontId="23" fillId="0" borderId="0" xfId="0" applyNumberFormat="1" applyFont="1" applyAlignment="1">
      <alignment horizontal="left" vertical="center"/>
    </xf>
    <xf numFmtId="0" fontId="23" fillId="0" borderId="12" xfId="0" applyFont="1" applyBorder="1" applyAlignment="1">
      <alignment vertical="center"/>
    </xf>
    <xf numFmtId="10" fontId="23" fillId="0" borderId="12" xfId="0" applyNumberFormat="1" applyFont="1" applyBorder="1" applyAlignment="1">
      <alignment horizontal="right" vertical="center"/>
    </xf>
    <xf numFmtId="0" fontId="23" fillId="8" borderId="30" xfId="0" applyFont="1" applyFill="1" applyBorder="1" applyAlignment="1">
      <alignment horizontal="right" vertical="center"/>
    </xf>
    <xf numFmtId="0" fontId="23" fillId="8" borderId="23" xfId="0" applyFont="1" applyFill="1" applyBorder="1" applyAlignment="1">
      <alignment horizontal="right" vertical="center"/>
    </xf>
    <xf numFmtId="0" fontId="23" fillId="8" borderId="29" xfId="0" applyFont="1" applyFill="1" applyBorder="1" applyAlignment="1">
      <alignment horizontal="right" vertical="center"/>
    </xf>
    <xf numFmtId="1" fontId="23" fillId="8" borderId="23" xfId="0" applyNumberFormat="1" applyFont="1" applyFill="1" applyBorder="1" applyAlignment="1">
      <alignment horizontal="right" vertical="center"/>
    </xf>
    <xf numFmtId="165" fontId="23" fillId="8" borderId="30" xfId="0" applyNumberFormat="1" applyFont="1" applyFill="1" applyBorder="1" applyAlignment="1">
      <alignment horizontal="right" vertical="center"/>
    </xf>
    <xf numFmtId="3" fontId="23" fillId="0" borderId="0" xfId="0" applyNumberFormat="1" applyFont="1" applyAlignment="1">
      <alignment horizontal="left" vertical="center" wrapText="1"/>
    </xf>
    <xf numFmtId="0" fontId="23" fillId="4" borderId="1" xfId="0" applyFont="1" applyFill="1" applyBorder="1" applyAlignment="1">
      <alignment horizontal="left" vertical="center" wrapText="1"/>
    </xf>
    <xf numFmtId="0" fontId="15" fillId="0" borderId="30" xfId="0" applyFont="1" applyBorder="1" applyAlignment="1">
      <alignment horizontal="left" vertical="center" wrapText="1"/>
    </xf>
    <xf numFmtId="2" fontId="32" fillId="0" borderId="21" xfId="0" applyNumberFormat="1" applyFont="1" applyBorder="1" applyAlignment="1">
      <alignment horizontal="left" vertical="center"/>
    </xf>
    <xf numFmtId="2" fontId="34" fillId="7" borderId="29" xfId="0" applyNumberFormat="1" applyFont="1" applyFill="1" applyBorder="1" applyAlignment="1">
      <alignment horizontal="left" vertical="center"/>
    </xf>
    <xf numFmtId="2" fontId="23" fillId="0" borderId="30" xfId="0" applyNumberFormat="1" applyFont="1" applyBorder="1" applyAlignment="1">
      <alignment vertical="center"/>
    </xf>
    <xf numFmtId="172" fontId="23" fillId="8" borderId="29" xfId="0" applyNumberFormat="1" applyFont="1" applyFill="1" applyBorder="1" applyAlignment="1">
      <alignment horizontal="right" vertical="center"/>
    </xf>
    <xf numFmtId="2" fontId="32" fillId="0" borderId="21" xfId="0" applyNumberFormat="1" applyFont="1" applyBorder="1" applyAlignment="1">
      <alignment horizontal="center" vertical="center" wrapText="1"/>
    </xf>
    <xf numFmtId="1" fontId="2" fillId="7" borderId="28" xfId="0" applyNumberFormat="1" applyFont="1" applyFill="1" applyBorder="1" applyAlignment="1">
      <alignment horizontal="center" vertical="center"/>
    </xf>
    <xf numFmtId="2" fontId="23" fillId="0" borderId="29" xfId="0" applyNumberFormat="1" applyFont="1" applyBorder="1" applyAlignment="1">
      <alignment horizontal="right" vertical="center" wrapText="1"/>
    </xf>
    <xf numFmtId="9" fontId="23" fillId="8" borderId="30" xfId="0" applyNumberFormat="1" applyFont="1" applyFill="1" applyBorder="1" applyAlignment="1">
      <alignment horizontal="right" vertical="center" wrapText="1"/>
    </xf>
    <xf numFmtId="2" fontId="23" fillId="0" borderId="30" xfId="0" applyNumberFormat="1" applyFont="1" applyBorder="1" applyAlignment="1">
      <alignment horizontal="right" vertical="center" wrapText="1"/>
    </xf>
    <xf numFmtId="9" fontId="23" fillId="8" borderId="29" xfId="0" applyNumberFormat="1" applyFont="1" applyFill="1" applyBorder="1" applyAlignment="1">
      <alignment horizontal="right" vertical="center" wrapText="1"/>
    </xf>
    <xf numFmtId="1" fontId="2" fillId="7" borderId="29" xfId="0" applyNumberFormat="1" applyFont="1" applyFill="1" applyBorder="1" applyAlignment="1">
      <alignment horizontal="center" vertical="center"/>
    </xf>
    <xf numFmtId="1" fontId="2" fillId="7" borderId="23" xfId="0" applyNumberFormat="1" applyFont="1" applyFill="1" applyBorder="1" applyAlignment="1">
      <alignment horizontal="center" vertical="center"/>
    </xf>
    <xf numFmtId="2" fontId="23" fillId="0" borderId="30" xfId="0" applyNumberFormat="1" applyFont="1" applyBorder="1" applyAlignment="1">
      <alignment vertical="center" wrapText="1"/>
    </xf>
    <xf numFmtId="2" fontId="34" fillId="7" borderId="28" xfId="0" applyNumberFormat="1" applyFont="1" applyFill="1" applyBorder="1" applyAlignment="1">
      <alignment horizontal="left" vertical="center"/>
    </xf>
    <xf numFmtId="173" fontId="23" fillId="8" borderId="30" xfId="0" applyNumberFormat="1" applyFont="1" applyFill="1" applyBorder="1" applyAlignment="1">
      <alignment horizontal="right" vertical="center" wrapText="1"/>
    </xf>
    <xf numFmtId="0" fontId="15" fillId="0" borderId="29" xfId="0" applyFont="1" applyBorder="1" applyAlignment="1">
      <alignment vertical="center"/>
    </xf>
    <xf numFmtId="173" fontId="23" fillId="8" borderId="29" xfId="0" applyNumberFormat="1" applyFont="1" applyFill="1" applyBorder="1" applyAlignment="1">
      <alignment horizontal="right" vertical="center" wrapText="1"/>
    </xf>
    <xf numFmtId="9" fontId="23" fillId="8" borderId="29" xfId="0" applyNumberFormat="1" applyFont="1" applyFill="1" applyBorder="1" applyAlignment="1">
      <alignment vertical="center"/>
    </xf>
    <xf numFmtId="0" fontId="15" fillId="0" borderId="1" xfId="0" applyFont="1" applyBorder="1" applyAlignment="1">
      <alignment vertical="center"/>
    </xf>
    <xf numFmtId="2" fontId="42" fillId="7" borderId="29" xfId="0" applyNumberFormat="1" applyFont="1" applyFill="1" applyBorder="1" applyAlignment="1">
      <alignment horizontal="left" vertical="center"/>
    </xf>
    <xf numFmtId="0" fontId="43" fillId="7" borderId="28" xfId="0" applyFont="1" applyFill="1" applyBorder="1" applyAlignment="1">
      <alignment horizontal="center" vertical="center" wrapText="1"/>
    </xf>
    <xf numFmtId="4" fontId="23" fillId="8" borderId="30" xfId="0" applyNumberFormat="1" applyFont="1" applyFill="1" applyBorder="1" applyAlignment="1">
      <alignment horizontal="right" vertical="center"/>
    </xf>
    <xf numFmtId="0" fontId="54" fillId="0" borderId="0" xfId="0" applyFont="1"/>
    <xf numFmtId="1" fontId="15" fillId="8" borderId="30" xfId="0" applyNumberFormat="1" applyFont="1" applyFill="1" applyBorder="1" applyAlignment="1">
      <alignment horizontal="right" vertical="center" wrapText="1"/>
    </xf>
    <xf numFmtId="2" fontId="15" fillId="8" borderId="30" xfId="0" applyNumberFormat="1" applyFont="1" applyFill="1" applyBorder="1" applyAlignment="1">
      <alignment horizontal="right" vertical="center" wrapText="1"/>
    </xf>
    <xf numFmtId="0" fontId="15" fillId="0" borderId="1" xfId="0" applyFont="1" applyBorder="1" applyAlignment="1">
      <alignment horizontal="left" vertical="center" wrapText="1"/>
    </xf>
    <xf numFmtId="0" fontId="55" fillId="0" borderId="0" xfId="0" applyFont="1" applyAlignment="1">
      <alignment horizontal="center"/>
    </xf>
    <xf numFmtId="2" fontId="12" fillId="0" borderId="21" xfId="0" applyNumberFormat="1" applyFont="1" applyBorder="1" applyAlignment="1">
      <alignment horizontal="center" vertical="center" wrapText="1"/>
    </xf>
    <xf numFmtId="174" fontId="15" fillId="8" borderId="30" xfId="0" applyNumberFormat="1" applyFont="1" applyFill="1" applyBorder="1" applyAlignment="1">
      <alignment horizontal="right" vertical="center" wrapText="1"/>
    </xf>
    <xf numFmtId="2" fontId="32" fillId="0" borderId="21" xfId="0" applyNumberFormat="1" applyFont="1" applyBorder="1" applyAlignment="1">
      <alignment horizontal="left" vertical="top"/>
    </xf>
    <xf numFmtId="2" fontId="32" fillId="0" borderId="21" xfId="0" applyNumberFormat="1" applyFont="1" applyBorder="1" applyAlignment="1">
      <alignment horizontal="center" vertical="top" wrapText="1"/>
    </xf>
    <xf numFmtId="0" fontId="39" fillId="0" borderId="21" xfId="0" applyFont="1" applyBorder="1" applyAlignment="1">
      <alignment horizontal="center" vertical="top"/>
    </xf>
    <xf numFmtId="0" fontId="35" fillId="7" borderId="28" xfId="0" applyFont="1" applyFill="1" applyBorder="1" applyAlignment="1">
      <alignment horizontal="center" vertical="top" wrapText="1"/>
    </xf>
    <xf numFmtId="0" fontId="15" fillId="8" borderId="30" xfId="0" applyFont="1" applyFill="1" applyBorder="1" applyAlignment="1">
      <alignment horizontal="right" vertical="top" wrapText="1"/>
    </xf>
    <xf numFmtId="2" fontId="15" fillId="8" borderId="30" xfId="0" applyNumberFormat="1" applyFont="1" applyFill="1" applyBorder="1" applyAlignment="1">
      <alignment horizontal="right" vertical="top" wrapText="1"/>
    </xf>
    <xf numFmtId="0" fontId="22" fillId="0" borderId="0" xfId="0" applyFont="1" applyAlignment="1">
      <alignment vertical="top"/>
    </xf>
    <xf numFmtId="0" fontId="15" fillId="0" borderId="30" xfId="0" applyFont="1" applyBorder="1" applyAlignment="1">
      <alignment horizontal="left" vertical="top" wrapText="1"/>
    </xf>
    <xf numFmtId="174" fontId="15" fillId="8" borderId="30" xfId="0" applyNumberFormat="1" applyFont="1" applyFill="1" applyBorder="1" applyAlignment="1">
      <alignment horizontal="right" vertical="top" wrapText="1"/>
    </xf>
    <xf numFmtId="0" fontId="35" fillId="7" borderId="23" xfId="0" applyFont="1" applyFill="1" applyBorder="1" applyAlignment="1">
      <alignment horizontal="center" vertical="top" wrapText="1"/>
    </xf>
    <xf numFmtId="1" fontId="15" fillId="8" borderId="30" xfId="0" applyNumberFormat="1" applyFont="1" applyFill="1" applyBorder="1" applyAlignment="1">
      <alignment horizontal="right" vertical="top" wrapText="1"/>
    </xf>
    <xf numFmtId="0" fontId="15" fillId="0" borderId="30" xfId="0" applyFont="1" applyBorder="1" applyAlignment="1">
      <alignment horizontal="left" vertical="top"/>
    </xf>
    <xf numFmtId="0" fontId="23" fillId="0" borderId="30" xfId="0" applyFont="1" applyBorder="1" applyAlignment="1">
      <alignment vertical="top"/>
    </xf>
    <xf numFmtId="4" fontId="15" fillId="8" borderId="30" xfId="0" applyNumberFormat="1" applyFont="1" applyFill="1" applyBorder="1" applyAlignment="1">
      <alignment horizontal="right" vertical="top" wrapText="1"/>
    </xf>
    <xf numFmtId="0" fontId="39" fillId="0" borderId="21" xfId="0" applyFont="1" applyBorder="1" applyAlignment="1">
      <alignment horizontal="center"/>
    </xf>
    <xf numFmtId="0" fontId="15" fillId="8" borderId="30" xfId="0" applyFont="1" applyFill="1" applyBorder="1" applyAlignment="1">
      <alignment horizontal="right" wrapText="1"/>
    </xf>
    <xf numFmtId="174" fontId="15" fillId="8" borderId="30" xfId="0" applyNumberFormat="1" applyFont="1" applyFill="1" applyBorder="1" applyAlignment="1">
      <alignment horizontal="right" wrapText="1"/>
    </xf>
    <xf numFmtId="174" fontId="15" fillId="10" borderId="30" xfId="0" applyNumberFormat="1" applyFont="1" applyFill="1" applyBorder="1" applyAlignment="1">
      <alignment horizontal="right" wrapText="1"/>
    </xf>
    <xf numFmtId="9" fontId="15" fillId="8" borderId="30" xfId="0" applyNumberFormat="1" applyFont="1" applyFill="1" applyBorder="1" applyAlignment="1">
      <alignment horizontal="right" wrapText="1"/>
    </xf>
    <xf numFmtId="1" fontId="15" fillId="8" borderId="30" xfId="0" applyNumberFormat="1" applyFont="1" applyFill="1" applyBorder="1" applyAlignment="1">
      <alignment horizontal="right" wrapText="1"/>
    </xf>
    <xf numFmtId="0" fontId="15" fillId="0" borderId="0" xfId="0" applyFont="1" applyAlignment="1">
      <alignment horizontal="left"/>
    </xf>
    <xf numFmtId="0" fontId="15" fillId="0" borderId="0" xfId="0" applyFont="1" applyAlignment="1">
      <alignment horizontal="left" wrapText="1"/>
    </xf>
    <xf numFmtId="0" fontId="35" fillId="7" borderId="28" xfId="0" applyFont="1" applyFill="1" applyBorder="1" applyAlignment="1">
      <alignment horizontal="right" vertical="top" wrapText="1"/>
    </xf>
    <xf numFmtId="0" fontId="32" fillId="0" borderId="21" xfId="0" applyFont="1" applyBorder="1"/>
    <xf numFmtId="0" fontId="44" fillId="11" borderId="30" xfId="0" applyFont="1" applyFill="1" applyBorder="1" applyAlignment="1">
      <alignment horizontal="right" wrapText="1"/>
    </xf>
    <xf numFmtId="3" fontId="44" fillId="11" borderId="30" xfId="0" applyNumberFormat="1" applyFont="1" applyFill="1" applyBorder="1" applyAlignment="1">
      <alignment horizontal="right" wrapText="1"/>
    </xf>
    <xf numFmtId="1" fontId="44" fillId="11" borderId="30" xfId="0" applyNumberFormat="1" applyFont="1" applyFill="1" applyBorder="1" applyAlignment="1">
      <alignment horizontal="right" wrapText="1"/>
    </xf>
    <xf numFmtId="0" fontId="12" fillId="0" borderId="21" xfId="0" applyFont="1" applyBorder="1"/>
    <xf numFmtId="0" fontId="15" fillId="11" borderId="30" xfId="0" applyFont="1" applyFill="1" applyBorder="1" applyAlignment="1">
      <alignment horizontal="right" wrapText="1"/>
    </xf>
    <xf numFmtId="0" fontId="15" fillId="0" borderId="30" xfId="0" applyFont="1" applyBorder="1" applyAlignment="1">
      <alignment horizontal="left"/>
    </xf>
    <xf numFmtId="175" fontId="15" fillId="8" borderId="30" xfId="0" applyNumberFormat="1" applyFont="1" applyFill="1" applyBorder="1" applyAlignment="1">
      <alignment horizontal="right" vertical="top" wrapText="1"/>
    </xf>
    <xf numFmtId="176" fontId="15" fillId="8" borderId="30" xfId="0" applyNumberFormat="1" applyFont="1" applyFill="1" applyBorder="1" applyAlignment="1">
      <alignment horizontal="right" vertical="top" wrapText="1"/>
    </xf>
    <xf numFmtId="3" fontId="15" fillId="8" borderId="30" xfId="0" applyNumberFormat="1" applyFont="1" applyFill="1" applyBorder="1" applyAlignment="1">
      <alignment horizontal="right" wrapText="1"/>
    </xf>
    <xf numFmtId="0" fontId="5" fillId="0" borderId="0" xfId="0" applyFont="1" applyAlignment="1">
      <alignment vertical="center"/>
    </xf>
    <xf numFmtId="0" fontId="0" fillId="0" borderId="0" xfId="0"/>
    <xf numFmtId="0" fontId="7" fillId="0" borderId="0" xfId="0" applyFont="1" applyAlignment="1">
      <alignment horizontal="left" vertical="top" wrapText="1"/>
    </xf>
    <xf numFmtId="0" fontId="8" fillId="0" borderId="0" xfId="0" applyFont="1" applyAlignment="1">
      <alignment vertical="center"/>
    </xf>
    <xf numFmtId="0" fontId="18" fillId="5" borderId="26" xfId="0" applyFont="1" applyFill="1" applyBorder="1" applyAlignment="1">
      <alignment vertical="center" wrapText="1"/>
    </xf>
    <xf numFmtId="0" fontId="48" fillId="0" borderId="29" xfId="0" applyFont="1" applyBorder="1"/>
    <xf numFmtId="0" fontId="48" fillId="0" borderId="19" xfId="0" applyFont="1" applyBorder="1"/>
    <xf numFmtId="0" fontId="22" fillId="6" borderId="17" xfId="0" applyFont="1" applyFill="1" applyBorder="1" applyAlignment="1">
      <alignment vertical="top" wrapText="1"/>
    </xf>
    <xf numFmtId="0" fontId="48" fillId="0" borderId="17" xfId="0" applyFont="1" applyBorder="1"/>
    <xf numFmtId="0" fontId="48" fillId="0" borderId="18" xfId="0" applyFont="1" applyBorder="1"/>
    <xf numFmtId="0" fontId="21" fillId="5" borderId="26" xfId="0" applyFont="1" applyFill="1" applyBorder="1" applyAlignment="1">
      <alignment vertical="top" wrapText="1"/>
    </xf>
    <xf numFmtId="0" fontId="18" fillId="3" borderId="26" xfId="0" applyFont="1" applyFill="1" applyBorder="1" applyAlignment="1">
      <alignment vertical="center" wrapText="1"/>
    </xf>
    <xf numFmtId="0" fontId="8" fillId="0" borderId="0" xfId="0" applyFont="1" applyAlignment="1">
      <alignment vertical="top" wrapText="1"/>
    </xf>
    <xf numFmtId="0" fontId="2" fillId="0" borderId="0" xfId="0" applyFont="1" applyAlignment="1">
      <alignment vertical="center" wrapText="1"/>
    </xf>
    <xf numFmtId="0" fontId="2" fillId="0" borderId="0" xfId="0" applyFont="1" applyAlignment="1">
      <alignment vertical="top" wrapText="1"/>
    </xf>
    <xf numFmtId="0" fontId="18" fillId="3" borderId="6" xfId="0" applyFont="1" applyFill="1" applyBorder="1" applyAlignment="1">
      <alignment vertical="center" wrapText="1"/>
    </xf>
    <xf numFmtId="0" fontId="18" fillId="3" borderId="6" xfId="0" applyFont="1" applyFill="1" applyBorder="1" applyAlignment="1">
      <alignment horizontal="center" vertical="center" wrapText="1"/>
    </xf>
    <xf numFmtId="0" fontId="18" fillId="3" borderId="12" xfId="0" applyFont="1" applyFill="1" applyBorder="1" applyAlignment="1">
      <alignment horizontal="center" vertical="center" wrapText="1"/>
    </xf>
    <xf numFmtId="0" fontId="48" fillId="0" borderId="30" xfId="0" applyFont="1" applyBorder="1"/>
    <xf numFmtId="0" fontId="48" fillId="0" borderId="8" xfId="0" applyFont="1" applyBorder="1"/>
    <xf numFmtId="0" fontId="17" fillId="0" borderId="0" xfId="0" applyFont="1" applyAlignment="1">
      <alignment horizontal="center" vertical="top"/>
    </xf>
    <xf numFmtId="0" fontId="18" fillId="5" borderId="26" xfId="0" applyFont="1" applyFill="1" applyBorder="1" applyAlignment="1">
      <alignment vertical="top" wrapText="1"/>
    </xf>
    <xf numFmtId="0" fontId="25" fillId="6" borderId="17" xfId="0" applyFont="1" applyFill="1" applyBorder="1" applyAlignment="1">
      <alignment vertical="top" wrapText="1"/>
    </xf>
    <xf numFmtId="0" fontId="1" fillId="6" borderId="26" xfId="0" applyFont="1" applyFill="1" applyBorder="1" applyAlignment="1">
      <alignment vertical="center" wrapText="1"/>
    </xf>
    <xf numFmtId="0" fontId="8" fillId="0" borderId="0" xfId="0" applyFont="1" applyAlignment="1">
      <alignment vertical="center" wrapText="1"/>
    </xf>
    <xf numFmtId="0" fontId="17" fillId="0" borderId="0" xfId="0" applyFont="1" applyAlignment="1">
      <alignment vertical="top" wrapText="1"/>
    </xf>
    <xf numFmtId="0" fontId="2" fillId="0" borderId="0" xfId="0" applyFont="1" applyAlignment="1">
      <alignment horizontal="left" vertical="top" wrapText="1"/>
    </xf>
    <xf numFmtId="0" fontId="16" fillId="3" borderId="13" xfId="0" applyFont="1" applyFill="1" applyBorder="1" applyAlignment="1">
      <alignment horizontal="center" vertical="center" wrapText="1"/>
    </xf>
    <xf numFmtId="0" fontId="19" fillId="0" borderId="14" xfId="0" applyFont="1" applyBorder="1"/>
    <xf numFmtId="0" fontId="19" fillId="0" borderId="15" xfId="0" applyFont="1" applyBorder="1"/>
    <xf numFmtId="0" fontId="1" fillId="6" borderId="13" xfId="0" applyFont="1" applyFill="1" applyBorder="1" applyAlignment="1">
      <alignment vertical="center" wrapText="1"/>
    </xf>
    <xf numFmtId="0" fontId="12" fillId="6" borderId="13" xfId="0" applyFont="1" applyFill="1" applyBorder="1" applyAlignment="1">
      <alignment vertical="top" wrapText="1"/>
    </xf>
    <xf numFmtId="0" fontId="23" fillId="0" borderId="2" xfId="0" applyFont="1" applyBorder="1" applyAlignment="1">
      <alignment vertical="top" wrapText="1"/>
    </xf>
    <xf numFmtId="0" fontId="19" fillId="0" borderId="16" xfId="0" applyFont="1" applyBorder="1"/>
    <xf numFmtId="0" fontId="23" fillId="0" borderId="7" xfId="0" applyFont="1" applyBorder="1" applyAlignment="1">
      <alignment vertical="top" wrapText="1"/>
    </xf>
    <xf numFmtId="0" fontId="19" fillId="0" borderId="8" xfId="0" applyFont="1" applyBorder="1"/>
    <xf numFmtId="0" fontId="19" fillId="0" borderId="16" xfId="0" applyFont="1" applyBorder="1" applyAlignment="1">
      <alignment wrapText="1"/>
    </xf>
    <xf numFmtId="0" fontId="17" fillId="0" borderId="0" xfId="0" applyFont="1" applyAlignment="1">
      <alignment vertical="center"/>
    </xf>
    <xf numFmtId="0" fontId="16" fillId="3" borderId="13" xfId="0" applyFont="1" applyFill="1" applyBorder="1" applyAlignment="1">
      <alignment vertical="center" wrapText="1"/>
    </xf>
    <xf numFmtId="2" fontId="23" fillId="0" borderId="20" xfId="0" applyNumberFormat="1" applyFont="1" applyBorder="1" applyAlignment="1">
      <alignment vertical="top" wrapText="1"/>
    </xf>
    <xf numFmtId="0" fontId="51" fillId="0" borderId="20" xfId="0" applyFont="1" applyBorder="1"/>
    <xf numFmtId="2" fontId="23" fillId="0" borderId="20" xfId="0" applyNumberFormat="1" applyFont="1" applyBorder="1" applyAlignment="1">
      <alignment vertical="top"/>
    </xf>
    <xf numFmtId="0" fontId="48" fillId="0" borderId="20" xfId="0" applyFont="1" applyBorder="1"/>
    <xf numFmtId="0" fontId="23" fillId="0" borderId="0" xfId="0" applyFont="1" applyAlignment="1">
      <alignment vertical="center" wrapText="1"/>
    </xf>
    <xf numFmtId="1" fontId="2" fillId="0" borderId="0" xfId="0" applyNumberFormat="1" applyFont="1" applyAlignment="1">
      <alignment horizontal="center" vertical="center"/>
    </xf>
    <xf numFmtId="1" fontId="2" fillId="7" borderId="28" xfId="0" applyNumberFormat="1" applyFont="1" applyFill="1" applyBorder="1" applyAlignment="1">
      <alignment horizontal="center" vertical="center"/>
    </xf>
    <xf numFmtId="0" fontId="48" fillId="0" borderId="28" xfId="0" applyFont="1" applyBorder="1"/>
    <xf numFmtId="0" fontId="15" fillId="0" borderId="20" xfId="0" applyFont="1" applyBorder="1" applyAlignment="1">
      <alignment horizontal="left" vertical="center" wrapText="1"/>
    </xf>
    <xf numFmtId="2" fontId="34" fillId="7" borderId="28" xfId="0" applyNumberFormat="1" applyFont="1" applyFill="1" applyBorder="1" applyAlignment="1">
      <alignment horizontal="left" vertical="center"/>
    </xf>
    <xf numFmtId="173" fontId="23" fillId="8" borderId="30" xfId="0" applyNumberFormat="1" applyFont="1" applyFill="1" applyBorder="1" applyAlignment="1">
      <alignment horizontal="center" vertical="center" wrapText="1"/>
    </xf>
    <xf numFmtId="0" fontId="15" fillId="0" borderId="20" xfId="0" applyFont="1" applyBorder="1" applyAlignment="1">
      <alignment vertical="center"/>
    </xf>
    <xf numFmtId="2" fontId="2" fillId="7" borderId="29" xfId="0" applyNumberFormat="1" applyFont="1" applyFill="1" applyBorder="1" applyAlignment="1">
      <alignment horizontal="center" vertical="center"/>
    </xf>
    <xf numFmtId="0" fontId="15" fillId="0" borderId="0" xfId="0" applyFont="1" applyAlignment="1">
      <alignment vertical="center" wrapText="1"/>
    </xf>
    <xf numFmtId="0" fontId="0" fillId="0" borderId="0" xfId="0" applyAlignment="1">
      <alignment wrapText="1"/>
    </xf>
    <xf numFmtId="0" fontId="23" fillId="8" borderId="12" xfId="0" applyFont="1" applyFill="1" applyBorder="1" applyAlignment="1">
      <alignment horizontal="center" vertical="center"/>
    </xf>
    <xf numFmtId="0" fontId="23" fillId="8" borderId="12" xfId="0" applyFont="1" applyFill="1" applyBorder="1" applyAlignment="1">
      <alignment horizontal="center" vertical="center" wrapText="1"/>
    </xf>
    <xf numFmtId="0" fontId="35" fillId="7" borderId="28" xfId="0" applyFont="1" applyFill="1" applyBorder="1" applyAlignment="1">
      <alignment horizontal="center" vertical="center" wrapText="1"/>
    </xf>
    <xf numFmtId="0" fontId="15" fillId="0" borderId="20" xfId="0" applyFont="1" applyBorder="1" applyAlignment="1">
      <alignment horizontal="left" vertical="top" wrapText="1"/>
    </xf>
    <xf numFmtId="0" fontId="15" fillId="0" borderId="30" xfId="0" applyFont="1" applyBorder="1" applyAlignment="1">
      <alignment vertical="top" wrapText="1"/>
    </xf>
    <xf numFmtId="0" fontId="15" fillId="0" borderId="0" xfId="0" applyFont="1" applyAlignment="1">
      <alignment horizontal="left" vertical="top" wrapText="1"/>
    </xf>
    <xf numFmtId="0" fontId="15" fillId="0" borderId="30" xfId="0" applyFont="1" applyBorder="1" applyAlignment="1">
      <alignment horizontal="left" wrapText="1"/>
    </xf>
    <xf numFmtId="0" fontId="15" fillId="4" borderId="30" xfId="0" applyFont="1" applyFill="1" applyBorder="1" applyAlignment="1">
      <alignment horizontal="left" wrapText="1"/>
    </xf>
    <xf numFmtId="0" fontId="23" fillId="4" borderId="30" xfId="0" applyFont="1" applyFill="1" applyBorder="1"/>
    <xf numFmtId="0" fontId="48" fillId="0" borderId="30" xfId="0" applyFont="1" applyBorder="1" applyAlignment="1">
      <alignment wrapText="1"/>
    </xf>
    <xf numFmtId="0" fontId="44" fillId="0" borderId="30" xfId="0" applyFont="1" applyBorder="1" applyAlignment="1">
      <alignment horizontal="left" wrapText="1"/>
    </xf>
    <xf numFmtId="0" fontId="15" fillId="0" borderId="0" xfId="0" applyFont="1" applyAlignment="1">
      <alignment wrapText="1"/>
    </xf>
    <xf numFmtId="0" fontId="15" fillId="0" borderId="30" xfId="0" applyFont="1" applyBorder="1" applyAlignment="1">
      <alignment horizontal="left" vertical="top" wrapText="1"/>
    </xf>
    <xf numFmtId="0" fontId="15" fillId="0" borderId="0" xfId="0" applyFont="1"/>
    <xf numFmtId="0" fontId="32" fillId="7" borderId="1" xfId="0" applyFont="1" applyFill="1" applyBorder="1" applyAlignment="1">
      <alignment horizontal="left" vertical="center" wrapText="1"/>
    </xf>
    <xf numFmtId="0" fontId="32" fillId="0" borderId="0" xfId="0" applyFont="1" applyAlignment="1">
      <alignment vertical="center" wrapText="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21" Type="http://customschemas.google.com/relationships/workbookmetadata" Target="metadata"/><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819150</xdr:colOff>
      <xdr:row>0</xdr:row>
      <xdr:rowOff>104775</xdr:rowOff>
    </xdr:from>
    <xdr:ext cx="5410200" cy="84772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4</xdr:col>
      <xdr:colOff>3552825</xdr:colOff>
      <xdr:row>0</xdr:row>
      <xdr:rowOff>66675</xdr:rowOff>
    </xdr:from>
    <xdr:ext cx="3381375" cy="990600"/>
    <xdr:pic>
      <xdr:nvPicPr>
        <xdr:cNvPr id="3" name="image2.jp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0</xdr:rowOff>
    </xdr:from>
    <xdr:ext cx="2200275" cy="314325"/>
    <xdr:pic>
      <xdr:nvPicPr>
        <xdr:cNvPr id="2" name="image3.png">
          <a:extLst>
            <a:ext uri="{FF2B5EF4-FFF2-40B4-BE49-F238E27FC236}">
              <a16:creationId xmlns:a16="http://schemas.microsoft.com/office/drawing/2014/main" id="{00000000-0008-0000-0A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0</xdr:row>
      <xdr:rowOff>0</xdr:rowOff>
    </xdr:from>
    <xdr:ext cx="2200275" cy="314325"/>
    <xdr:pic>
      <xdr:nvPicPr>
        <xdr:cNvPr id="2" name="image3.png">
          <a:extLst>
            <a:ext uri="{FF2B5EF4-FFF2-40B4-BE49-F238E27FC236}">
              <a16:creationId xmlns:a16="http://schemas.microsoft.com/office/drawing/2014/main" id="{00000000-0008-0000-09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0</xdr:row>
      <xdr:rowOff>0</xdr:rowOff>
    </xdr:from>
    <xdr:ext cx="2200275" cy="314325"/>
    <xdr:pic>
      <xdr:nvPicPr>
        <xdr:cNvPr id="2" name="image3.png">
          <a:extLst>
            <a:ext uri="{FF2B5EF4-FFF2-40B4-BE49-F238E27FC236}">
              <a16:creationId xmlns:a16="http://schemas.microsoft.com/office/drawing/2014/main" id="{00000000-0008-0000-0B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0</xdr:row>
      <xdr:rowOff>0</xdr:rowOff>
    </xdr:from>
    <xdr:ext cx="2200275" cy="314325"/>
    <xdr:pic>
      <xdr:nvPicPr>
        <xdr:cNvPr id="2" name="image3.png">
          <a:extLst>
            <a:ext uri="{FF2B5EF4-FFF2-40B4-BE49-F238E27FC236}">
              <a16:creationId xmlns:a16="http://schemas.microsoft.com/office/drawing/2014/main" id="{00000000-0008-0000-0C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0</xdr:row>
      <xdr:rowOff>0</xdr:rowOff>
    </xdr:from>
    <xdr:ext cx="2200275" cy="314325"/>
    <xdr:pic>
      <xdr:nvPicPr>
        <xdr:cNvPr id="2" name="image3.png">
          <a:extLst>
            <a:ext uri="{FF2B5EF4-FFF2-40B4-BE49-F238E27FC236}">
              <a16:creationId xmlns:a16="http://schemas.microsoft.com/office/drawing/2014/main" id="{00000000-0008-0000-0D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0</xdr:row>
      <xdr:rowOff>0</xdr:rowOff>
    </xdr:from>
    <xdr:ext cx="2200275" cy="314325"/>
    <xdr:pic>
      <xdr:nvPicPr>
        <xdr:cNvPr id="2" name="image3.png">
          <a:extLst>
            <a:ext uri="{FF2B5EF4-FFF2-40B4-BE49-F238E27FC236}">
              <a16:creationId xmlns:a16="http://schemas.microsoft.com/office/drawing/2014/main" id="{00000000-0008-0000-0E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0</xdr:row>
      <xdr:rowOff>0</xdr:rowOff>
    </xdr:from>
    <xdr:ext cx="2200275" cy="314325"/>
    <xdr:pic>
      <xdr:nvPicPr>
        <xdr:cNvPr id="2" name="image3.png">
          <a:extLst>
            <a:ext uri="{FF2B5EF4-FFF2-40B4-BE49-F238E27FC236}">
              <a16:creationId xmlns:a16="http://schemas.microsoft.com/office/drawing/2014/main" id="{00000000-0008-0000-0F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0</xdr:row>
      <xdr:rowOff>0</xdr:rowOff>
    </xdr:from>
    <xdr:ext cx="2200275" cy="314325"/>
    <xdr:pic>
      <xdr:nvPicPr>
        <xdr:cNvPr id="2" name="image3.png">
          <a:extLst>
            <a:ext uri="{FF2B5EF4-FFF2-40B4-BE49-F238E27FC236}">
              <a16:creationId xmlns:a16="http://schemas.microsoft.com/office/drawing/2014/main" id="{00000000-0008-0000-1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2200275" cy="314325"/>
    <xdr:pic>
      <xdr:nvPicPr>
        <xdr:cNvPr id="2" name="image3.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2200275" cy="314325"/>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2200275" cy="314325"/>
    <xdr:pic>
      <xdr:nvPicPr>
        <xdr:cNvPr id="2" name="image3.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2200275" cy="314325"/>
    <xdr:pic>
      <xdr:nvPicPr>
        <xdr:cNvPr id="2" name="image3.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2200275" cy="314325"/>
    <xdr:pic>
      <xdr:nvPicPr>
        <xdr:cNvPr id="2" name="image3.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2200275" cy="314325"/>
    <xdr:pic>
      <xdr:nvPicPr>
        <xdr:cNvPr id="2" name="image3.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2200275" cy="314325"/>
    <xdr:pic>
      <xdr:nvPicPr>
        <xdr:cNvPr id="2" name="image3.png">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2200275" cy="314325"/>
    <xdr:pic>
      <xdr:nvPicPr>
        <xdr:cNvPr id="2" name="image3.png">
          <a:extLst>
            <a:ext uri="{FF2B5EF4-FFF2-40B4-BE49-F238E27FC236}">
              <a16:creationId xmlns:a16="http://schemas.microsoft.com/office/drawing/2014/main" id="{00000000-0008-0000-08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championiron.com/corporate-profile/our-management-team/" TargetMode="External"/><Relationship Id="rId13" Type="http://schemas.openxmlformats.org/officeDocument/2006/relationships/hyperlink" Target="https://www.championiron.com/wp-content/uploads/2021/07/policy-responsible-procurement-champion-iron.pdf" TargetMode="External"/><Relationship Id="rId18" Type="http://schemas.openxmlformats.org/officeDocument/2006/relationships/hyperlink" Target="https://www.championiron.com/investors/financial-regulatory-reports/" TargetMode="External"/><Relationship Id="rId3" Type="http://schemas.openxmlformats.org/officeDocument/2006/relationships/hyperlink" Target="https://www.championiron.com/wp-content/uploads/2023/01/champion-irons-constitution-2023.pdf" TargetMode="External"/><Relationship Id="rId21" Type="http://schemas.openxmlformats.org/officeDocument/2006/relationships/hyperlink" Target="https://www.championiron.com/wp-content/uploads/2024/05/2024-05-31-corporate-governance-statement-2024-asx-cgc-principles-final.pdf" TargetMode="External"/><Relationship Id="rId7" Type="http://schemas.openxmlformats.org/officeDocument/2006/relationships/hyperlink" Target="https://www.championiron.com/corporate-profile/our-board-of-directors/" TargetMode="External"/><Relationship Id="rId12" Type="http://schemas.openxmlformats.org/officeDocument/2006/relationships/hyperlink" Target="https://www.championiron.com/wp-content/uploads/2021/07/sustainable-development-harassment-and-discrimination-prevention-quebec-iron-ore.pdf" TargetMode="External"/><Relationship Id="rId17" Type="http://schemas.openxmlformats.org/officeDocument/2006/relationships/hyperlink" Target="https://www.championiron.com/investors/financial-regulatory-reports/" TargetMode="External"/><Relationship Id="rId2" Type="http://schemas.openxmlformats.org/officeDocument/2006/relationships/hyperlink" Target="https://www.championiron.com/corporate-profile/charters-and-mandates/" TargetMode="External"/><Relationship Id="rId16" Type="http://schemas.openxmlformats.org/officeDocument/2006/relationships/hyperlink" Target="https://www.championiron.com/sustainable-development/modern-slavery-statements/" TargetMode="External"/><Relationship Id="rId20" Type="http://schemas.openxmlformats.org/officeDocument/2006/relationships/hyperlink" Target="https://www.championiron.com/investors/financial-regulatory-reports/" TargetMode="External"/><Relationship Id="rId1" Type="http://schemas.openxmlformats.org/officeDocument/2006/relationships/hyperlink" Target="https://www.championiron.com/corporate-profile/policies" TargetMode="External"/><Relationship Id="rId6" Type="http://schemas.openxmlformats.org/officeDocument/2006/relationships/hyperlink" Target="https://mineraiferquebec.com/contact/?lang=en" TargetMode="External"/><Relationship Id="rId11" Type="http://schemas.openxmlformats.org/officeDocument/2006/relationships/hyperlink" Target="https://www.championiron.com/wp-content/uploads/2021/07/champion-politiqueenvironnementale-ecran-vf2-en-1.pdf" TargetMode="External"/><Relationship Id="rId5" Type="http://schemas.openxmlformats.org/officeDocument/2006/relationships/hyperlink" Target="https://www.championiron.com/sustainable-development/integrated-structure/" TargetMode="External"/><Relationship Id="rId15" Type="http://schemas.openxmlformats.org/officeDocument/2006/relationships/hyperlink" Target="https://www.championiron.com/sustainable-development/sustainable-development-report/" TargetMode="External"/><Relationship Id="rId10" Type="http://schemas.openxmlformats.org/officeDocument/2006/relationships/hyperlink" Target="https://www.championiron.com/wp-content/uploads/2021/07/champion-politiquesst-ecran-vf3-en.pdf" TargetMode="External"/><Relationship Id="rId19" Type="http://schemas.openxmlformats.org/officeDocument/2006/relationships/hyperlink" Target="https://www.championiron.com/investors/financial-regulatory-reports/" TargetMode="External"/><Relationship Id="rId4" Type="http://schemas.openxmlformats.org/officeDocument/2006/relationships/hyperlink" Target="https://www.championiron.com/wp-content/uploads/2024/05/2024-04-23-champion-whistleblower-policy-final.pdf" TargetMode="External"/><Relationship Id="rId9" Type="http://schemas.openxmlformats.org/officeDocument/2006/relationships/hyperlink" Target="https://www.championiron.com/project-portfolio/" TargetMode="External"/><Relationship Id="rId14" Type="http://schemas.openxmlformats.org/officeDocument/2006/relationships/hyperlink" Target="https://www.championiron.com/wp-content/uploads/2021/07/policy-human-rights-3.pdf" TargetMode="External"/><Relationship Id="rId2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s://www.championiron.com/wp-content/uploads/2021/07/champion-politiquesst-ecran-vf3-en.pdf" TargetMode="External"/><Relationship Id="rId7" Type="http://schemas.openxmlformats.org/officeDocument/2006/relationships/hyperlink" Target="https://www.championiron.com/wp-content/uploads/2023/10/231016-cia-mss-2023-final.pdf" TargetMode="External"/><Relationship Id="rId2" Type="http://schemas.openxmlformats.org/officeDocument/2006/relationships/hyperlink" Target="https://www.championiron.com/wp-content/uploads/2024/05/2024-04-23-champion-code-of-conduct-final.pdf" TargetMode="External"/><Relationship Id="rId1" Type="http://schemas.openxmlformats.org/officeDocument/2006/relationships/hyperlink" Target="https://www.championiron.com/wp-content/uploads/2024/05/2024-04-23-champion-code-of-conduct-final.pdf" TargetMode="External"/><Relationship Id="rId6" Type="http://schemas.openxmlformats.org/officeDocument/2006/relationships/hyperlink" Target="https://www.championiron.com/wp-content/uploads/2023/10/231016-cia-mss-2023-final.pdf" TargetMode="External"/><Relationship Id="rId5" Type="http://schemas.openxmlformats.org/officeDocument/2006/relationships/hyperlink" Target="https://www.championiron.com/wp-content/uploads/2023/10/231016-cia-mss-2023-final.pdf" TargetMode="External"/><Relationship Id="rId4" Type="http://schemas.openxmlformats.org/officeDocument/2006/relationships/hyperlink" Target="https://www.championiron.com/wp-content/uploads/2021/07/sustainable-development-harassment-and-discrimination-prevention-quebec-iron-ore.pdf"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Z1000"/>
  <sheetViews>
    <sheetView showGridLines="0" topLeftCell="A10" workbookViewId="0">
      <selection sqref="A1:F1"/>
    </sheetView>
  </sheetViews>
  <sheetFormatPr baseColWidth="10" defaultColWidth="11.25" defaultRowHeight="15" customHeight="1"/>
  <cols>
    <col min="1" max="1" width="11.08203125" customWidth="1"/>
    <col min="2" max="2" width="10.4140625" customWidth="1"/>
    <col min="3" max="3" width="27.75" customWidth="1"/>
    <col min="4" max="4" width="8.4140625" customWidth="1"/>
    <col min="5" max="5" width="72.75" customWidth="1"/>
    <col min="6" max="6" width="18.33203125" customWidth="1"/>
    <col min="7" max="7" width="11.08203125" customWidth="1"/>
    <col min="8" max="8" width="10.4140625" customWidth="1"/>
    <col min="9" max="26" width="10.4140625" hidden="1" customWidth="1"/>
  </cols>
  <sheetData>
    <row r="1" spans="1:26" ht="15.75" customHeight="1">
      <c r="A1" s="1"/>
      <c r="B1" s="1"/>
      <c r="C1" s="1"/>
      <c r="D1" s="1"/>
      <c r="E1" s="1"/>
      <c r="F1" s="1"/>
      <c r="G1" s="1"/>
      <c r="H1" s="1"/>
      <c r="I1" s="1"/>
      <c r="J1" s="1"/>
      <c r="K1" s="1"/>
      <c r="L1" s="1"/>
      <c r="M1" s="1"/>
      <c r="N1" s="1"/>
      <c r="O1" s="1"/>
      <c r="P1" s="1"/>
      <c r="Q1" s="1"/>
      <c r="R1" s="1"/>
      <c r="S1" s="1"/>
      <c r="T1" s="1"/>
      <c r="U1" s="1"/>
      <c r="V1" s="1"/>
      <c r="W1" s="1"/>
      <c r="X1" s="1"/>
      <c r="Y1" s="1"/>
      <c r="Z1" s="1"/>
    </row>
    <row r="2" spans="1:26" ht="15.75" customHeight="1">
      <c r="A2" s="1"/>
      <c r="B2" s="1"/>
      <c r="C2" s="1"/>
      <c r="D2" s="1"/>
      <c r="E2" s="1"/>
      <c r="F2" s="1"/>
      <c r="G2" s="1"/>
      <c r="H2" s="1"/>
      <c r="I2" s="1"/>
      <c r="J2" s="1"/>
      <c r="K2" s="1"/>
      <c r="L2" s="1"/>
      <c r="M2" s="1"/>
      <c r="N2" s="1"/>
      <c r="O2" s="1"/>
      <c r="P2" s="1"/>
      <c r="Q2" s="1"/>
      <c r="R2" s="1"/>
      <c r="S2" s="1"/>
      <c r="T2" s="1"/>
      <c r="U2" s="1"/>
      <c r="V2" s="1"/>
      <c r="W2" s="1"/>
      <c r="X2" s="1"/>
      <c r="Y2" s="1"/>
      <c r="Z2" s="1"/>
    </row>
    <row r="3" spans="1:26" ht="15.75" customHeight="1">
      <c r="A3" s="1"/>
      <c r="B3" s="1"/>
      <c r="C3" s="1"/>
      <c r="D3" s="1"/>
      <c r="E3" s="1"/>
      <c r="F3" s="1"/>
      <c r="G3" s="1"/>
      <c r="H3" s="1"/>
      <c r="I3" s="1"/>
      <c r="J3" s="1"/>
      <c r="K3" s="1"/>
      <c r="L3" s="1"/>
      <c r="M3" s="1"/>
      <c r="N3" s="1"/>
      <c r="O3" s="1"/>
      <c r="P3" s="1"/>
      <c r="Q3" s="1"/>
      <c r="R3" s="1"/>
      <c r="S3" s="1"/>
      <c r="T3" s="1"/>
      <c r="U3" s="1"/>
      <c r="V3" s="1"/>
      <c r="W3" s="1"/>
      <c r="X3" s="1"/>
      <c r="Y3" s="1"/>
      <c r="Z3" s="1"/>
    </row>
    <row r="4" spans="1:26" ht="15.75" customHeight="1">
      <c r="A4" s="1"/>
      <c r="B4" s="1"/>
      <c r="C4" s="1"/>
      <c r="D4" s="1"/>
      <c r="E4" s="1"/>
      <c r="F4" s="1"/>
      <c r="G4" s="1"/>
      <c r="H4" s="1"/>
      <c r="I4" s="1"/>
      <c r="J4" s="1"/>
      <c r="K4" s="1"/>
      <c r="L4" s="1"/>
      <c r="M4" s="1"/>
      <c r="N4" s="1"/>
      <c r="O4" s="1"/>
      <c r="P4" s="1"/>
      <c r="Q4" s="1"/>
      <c r="R4" s="1"/>
      <c r="S4" s="1"/>
      <c r="T4" s="1"/>
      <c r="U4" s="1"/>
      <c r="V4" s="1"/>
      <c r="W4" s="1"/>
      <c r="X4" s="1"/>
      <c r="Y4" s="1"/>
      <c r="Z4" s="1"/>
    </row>
    <row r="5" spans="1:26" ht="15.75" customHeight="1">
      <c r="A5" s="1"/>
      <c r="B5" s="1"/>
      <c r="C5" s="1"/>
      <c r="D5" s="1"/>
      <c r="E5" s="1"/>
      <c r="F5" s="1"/>
      <c r="G5" s="1"/>
      <c r="H5" s="1"/>
      <c r="I5" s="1"/>
      <c r="J5" s="1"/>
      <c r="K5" s="1"/>
      <c r="L5" s="1"/>
      <c r="M5" s="1"/>
      <c r="N5" s="1"/>
      <c r="O5" s="1"/>
      <c r="P5" s="1"/>
      <c r="Q5" s="1"/>
      <c r="R5" s="1"/>
      <c r="S5" s="1"/>
      <c r="T5" s="1"/>
      <c r="U5" s="1"/>
      <c r="V5" s="1"/>
      <c r="W5" s="1"/>
      <c r="X5" s="1"/>
      <c r="Y5" s="1"/>
      <c r="Z5" s="1"/>
    </row>
    <row r="6" spans="1:26" ht="15.75" customHeight="1">
      <c r="A6" s="1"/>
      <c r="B6" s="1"/>
      <c r="C6" s="2"/>
      <c r="D6" s="1"/>
      <c r="E6" s="1"/>
      <c r="F6" s="1"/>
      <c r="G6" s="1"/>
      <c r="H6" s="1"/>
      <c r="I6" s="1"/>
      <c r="J6" s="1"/>
      <c r="K6" s="1"/>
      <c r="L6" s="1"/>
      <c r="M6" s="1"/>
      <c r="N6" s="1"/>
      <c r="O6" s="1"/>
      <c r="P6" s="1"/>
      <c r="Q6" s="1"/>
      <c r="R6" s="1"/>
      <c r="S6" s="1"/>
      <c r="T6" s="1"/>
      <c r="U6" s="1"/>
      <c r="V6" s="1"/>
      <c r="W6" s="1"/>
      <c r="X6" s="1"/>
      <c r="Y6" s="1"/>
      <c r="Z6" s="1"/>
    </row>
    <row r="7" spans="1:26" ht="29.25" customHeight="1">
      <c r="A7" s="2"/>
      <c r="B7" s="2"/>
      <c r="C7" s="2"/>
      <c r="E7" s="3" t="s">
        <v>0</v>
      </c>
      <c r="F7" s="4">
        <v>45443</v>
      </c>
      <c r="G7" s="2"/>
      <c r="H7" s="2"/>
      <c r="I7" s="2"/>
      <c r="J7" s="2"/>
      <c r="K7" s="2"/>
      <c r="L7" s="2"/>
      <c r="M7" s="2"/>
      <c r="N7" s="2"/>
      <c r="O7" s="2"/>
      <c r="P7" s="2"/>
      <c r="Q7" s="2"/>
      <c r="R7" s="2"/>
      <c r="S7" s="2"/>
      <c r="T7" s="2"/>
      <c r="U7" s="2"/>
      <c r="V7" s="2"/>
      <c r="W7" s="2"/>
      <c r="X7" s="2"/>
      <c r="Y7" s="2"/>
      <c r="Z7" s="2"/>
    </row>
    <row r="8" spans="1:26" ht="15.75" customHeight="1">
      <c r="A8" s="1"/>
      <c r="B8" s="1"/>
      <c r="C8" s="1"/>
      <c r="D8" s="1"/>
      <c r="E8" s="5"/>
      <c r="F8" s="6"/>
      <c r="G8" s="1"/>
      <c r="H8" s="1"/>
      <c r="I8" s="1"/>
      <c r="J8" s="1"/>
      <c r="K8" s="1"/>
      <c r="L8" s="1"/>
      <c r="M8" s="1"/>
      <c r="N8" s="1"/>
      <c r="O8" s="1"/>
      <c r="P8" s="1"/>
      <c r="Q8" s="1"/>
      <c r="R8" s="1"/>
      <c r="S8" s="1"/>
      <c r="T8" s="1"/>
      <c r="U8" s="1"/>
      <c r="V8" s="1"/>
      <c r="W8" s="1"/>
      <c r="X8" s="1"/>
      <c r="Y8" s="1"/>
      <c r="Z8" s="1"/>
    </row>
    <row r="9" spans="1:26" ht="63.75" customHeight="1">
      <c r="A9" s="1"/>
      <c r="B9" s="323" t="s">
        <v>1</v>
      </c>
      <c r="C9" s="324"/>
      <c r="D9" s="324"/>
      <c r="E9" s="324"/>
      <c r="F9" s="7"/>
      <c r="G9" s="1"/>
      <c r="H9" s="1"/>
      <c r="I9" s="1"/>
      <c r="J9" s="1"/>
      <c r="K9" s="1"/>
      <c r="L9" s="1"/>
      <c r="M9" s="1"/>
      <c r="N9" s="1"/>
      <c r="O9" s="1"/>
      <c r="P9" s="1"/>
      <c r="Q9" s="1"/>
      <c r="R9" s="1"/>
      <c r="S9" s="1"/>
      <c r="T9" s="1"/>
      <c r="U9" s="1"/>
      <c r="V9" s="1"/>
      <c r="W9" s="1"/>
      <c r="X9" s="1"/>
      <c r="Y9" s="1"/>
      <c r="Z9" s="1"/>
    </row>
    <row r="10" spans="1:26" ht="179.25" customHeight="1">
      <c r="A10" s="1"/>
      <c r="B10" s="325" t="s">
        <v>2</v>
      </c>
      <c r="C10" s="324"/>
      <c r="D10" s="324"/>
      <c r="E10" s="324"/>
      <c r="F10" s="324"/>
      <c r="G10" s="1"/>
      <c r="H10" s="1"/>
      <c r="I10" s="1"/>
      <c r="J10" s="1"/>
      <c r="K10" s="1"/>
      <c r="L10" s="1"/>
      <c r="M10" s="1"/>
      <c r="N10" s="1"/>
      <c r="O10" s="1"/>
      <c r="P10" s="1"/>
      <c r="Q10" s="1"/>
      <c r="R10" s="1"/>
      <c r="S10" s="1"/>
      <c r="T10" s="1"/>
      <c r="U10" s="1"/>
      <c r="V10" s="1"/>
      <c r="W10" s="1"/>
      <c r="X10" s="1"/>
      <c r="Y10" s="1"/>
      <c r="Z10" s="1"/>
    </row>
    <row r="11" spans="1:26" ht="41.25" customHeight="1">
      <c r="A11" s="1"/>
      <c r="B11" s="8" t="s">
        <v>3</v>
      </c>
      <c r="C11" s="9"/>
      <c r="D11" s="9"/>
      <c r="E11" s="9"/>
      <c r="F11" s="9"/>
      <c r="G11" s="1"/>
      <c r="H11" s="1"/>
      <c r="I11" s="1"/>
      <c r="J11" s="1"/>
      <c r="K11" s="1"/>
      <c r="L11" s="1"/>
      <c r="M11" s="1"/>
      <c r="N11" s="1"/>
      <c r="O11" s="1"/>
      <c r="P11" s="1"/>
      <c r="Q11" s="1"/>
      <c r="R11" s="1"/>
      <c r="S11" s="1"/>
      <c r="T11" s="1"/>
      <c r="U11" s="1"/>
      <c r="V11" s="1"/>
      <c r="W11" s="1"/>
      <c r="X11" s="1"/>
      <c r="Y11" s="1"/>
      <c r="Z11" s="1"/>
    </row>
    <row r="12" spans="1:26" ht="15.75" customHeight="1">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34.5" customHeight="1">
      <c r="A13" s="1"/>
      <c r="B13" s="10"/>
      <c r="C13" s="11" t="s">
        <v>4</v>
      </c>
      <c r="D13" s="12"/>
      <c r="E13" s="11" t="s">
        <v>5</v>
      </c>
      <c r="F13" s="1"/>
      <c r="G13" s="1"/>
      <c r="H13" s="1"/>
      <c r="I13" s="1"/>
      <c r="J13" s="1"/>
      <c r="K13" s="1"/>
      <c r="L13" s="1"/>
      <c r="M13" s="1"/>
      <c r="N13" s="1"/>
      <c r="O13" s="1"/>
      <c r="P13" s="1"/>
      <c r="Q13" s="1"/>
      <c r="R13" s="1"/>
      <c r="S13" s="1"/>
      <c r="T13" s="1"/>
      <c r="U13" s="1"/>
      <c r="V13" s="1"/>
      <c r="W13" s="1"/>
      <c r="X13" s="1"/>
      <c r="Y13" s="1"/>
      <c r="Z13" s="1"/>
    </row>
    <row r="14" spans="1:26" ht="32.25" customHeight="1">
      <c r="A14" s="13"/>
      <c r="B14" s="10"/>
      <c r="C14" s="11" t="s">
        <v>6</v>
      </c>
      <c r="D14" s="12"/>
      <c r="E14" s="11" t="s">
        <v>7</v>
      </c>
      <c r="F14" s="1"/>
      <c r="G14" s="1"/>
      <c r="H14" s="1"/>
      <c r="I14" s="1"/>
      <c r="J14" s="1"/>
      <c r="K14" s="1"/>
      <c r="L14" s="1"/>
      <c r="M14" s="1"/>
      <c r="N14" s="1"/>
      <c r="O14" s="1"/>
      <c r="P14" s="1"/>
      <c r="Q14" s="1"/>
      <c r="R14" s="1"/>
      <c r="S14" s="1"/>
      <c r="T14" s="1"/>
      <c r="U14" s="1"/>
      <c r="V14" s="1"/>
      <c r="W14" s="1"/>
      <c r="X14" s="1"/>
      <c r="Y14" s="1"/>
      <c r="Z14" s="1"/>
    </row>
    <row r="15" spans="1:26" ht="32.25" customHeight="1">
      <c r="A15" s="13"/>
      <c r="B15" s="10"/>
      <c r="C15" s="11" t="s">
        <v>8</v>
      </c>
      <c r="D15" s="12"/>
      <c r="E15" s="11" t="s">
        <v>9</v>
      </c>
      <c r="F15" s="1"/>
      <c r="G15" s="1"/>
      <c r="H15" s="1"/>
      <c r="I15" s="1"/>
      <c r="J15" s="1"/>
      <c r="K15" s="1"/>
      <c r="L15" s="1"/>
      <c r="M15" s="1"/>
      <c r="N15" s="1"/>
      <c r="O15" s="1"/>
      <c r="P15" s="1"/>
      <c r="Q15" s="1"/>
      <c r="R15" s="1"/>
      <c r="S15" s="1"/>
      <c r="T15" s="1"/>
      <c r="U15" s="1"/>
      <c r="V15" s="1"/>
      <c r="W15" s="1"/>
      <c r="X15" s="1"/>
      <c r="Y15" s="1"/>
      <c r="Z15" s="1"/>
    </row>
    <row r="16" spans="1:26" ht="32.25" customHeight="1">
      <c r="A16" s="13"/>
      <c r="B16" s="10"/>
      <c r="C16" s="11" t="s">
        <v>10</v>
      </c>
      <c r="D16" s="12"/>
      <c r="E16" s="11" t="s">
        <v>11</v>
      </c>
      <c r="F16" s="1"/>
      <c r="G16" s="1"/>
      <c r="H16" s="1"/>
      <c r="I16" s="1"/>
      <c r="J16" s="1"/>
      <c r="K16" s="1"/>
      <c r="L16" s="1"/>
      <c r="M16" s="1"/>
      <c r="N16" s="1"/>
      <c r="O16" s="1"/>
      <c r="P16" s="1"/>
      <c r="Q16" s="1"/>
      <c r="R16" s="1"/>
      <c r="S16" s="1"/>
      <c r="T16" s="1"/>
      <c r="U16" s="1"/>
      <c r="V16" s="1"/>
      <c r="W16" s="1"/>
      <c r="X16" s="1"/>
      <c r="Y16" s="1"/>
      <c r="Z16" s="1"/>
    </row>
    <row r="17" spans="1:26" ht="32.25" customHeight="1">
      <c r="A17" s="13"/>
      <c r="B17" s="10"/>
      <c r="C17" s="12"/>
      <c r="D17" s="12"/>
      <c r="E17" s="11" t="s">
        <v>12</v>
      </c>
      <c r="F17" s="1"/>
      <c r="G17" s="1"/>
      <c r="H17" s="1"/>
      <c r="I17" s="1"/>
      <c r="J17" s="1"/>
      <c r="K17" s="1"/>
      <c r="L17" s="1"/>
      <c r="M17" s="1"/>
      <c r="N17" s="1"/>
      <c r="O17" s="1"/>
      <c r="P17" s="1"/>
      <c r="Q17" s="1"/>
      <c r="R17" s="1"/>
      <c r="S17" s="1"/>
      <c r="T17" s="1"/>
      <c r="U17" s="1"/>
      <c r="V17" s="1"/>
      <c r="W17" s="1"/>
      <c r="X17" s="1"/>
      <c r="Y17" s="1"/>
      <c r="Z17" s="1"/>
    </row>
    <row r="18" spans="1:26" ht="32.25" customHeight="1">
      <c r="A18" s="13"/>
      <c r="B18" s="10"/>
      <c r="C18" s="12"/>
      <c r="D18" s="12"/>
      <c r="E18" s="11" t="s">
        <v>13</v>
      </c>
      <c r="F18" s="1"/>
      <c r="G18" s="1"/>
      <c r="H18" s="1"/>
      <c r="I18" s="1"/>
      <c r="J18" s="1"/>
      <c r="K18" s="1"/>
      <c r="L18" s="1"/>
      <c r="M18" s="1"/>
      <c r="N18" s="1"/>
      <c r="O18" s="1"/>
      <c r="P18" s="1"/>
      <c r="Q18" s="1"/>
      <c r="R18" s="1"/>
      <c r="S18" s="1"/>
      <c r="T18" s="1"/>
      <c r="U18" s="1"/>
      <c r="V18" s="1"/>
      <c r="W18" s="1"/>
      <c r="X18" s="1"/>
      <c r="Y18" s="1"/>
      <c r="Z18" s="1"/>
    </row>
    <row r="19" spans="1:26" ht="32.25" customHeight="1">
      <c r="A19" s="13"/>
      <c r="B19" s="10"/>
      <c r="C19" s="12"/>
      <c r="D19" s="12"/>
      <c r="E19" s="11" t="s">
        <v>14</v>
      </c>
      <c r="F19" s="1"/>
      <c r="G19" s="1"/>
      <c r="H19" s="1"/>
      <c r="I19" s="1"/>
      <c r="J19" s="1"/>
      <c r="K19" s="1"/>
      <c r="L19" s="1"/>
      <c r="M19" s="1"/>
      <c r="N19" s="1"/>
      <c r="O19" s="1"/>
      <c r="P19" s="1"/>
      <c r="Q19" s="1"/>
      <c r="R19" s="1"/>
      <c r="S19" s="1"/>
      <c r="T19" s="1"/>
      <c r="U19" s="1"/>
      <c r="V19" s="1"/>
      <c r="W19" s="1"/>
      <c r="X19" s="1"/>
      <c r="Y19" s="1"/>
      <c r="Z19" s="1"/>
    </row>
    <row r="20" spans="1:26" ht="32.25" customHeight="1">
      <c r="A20" s="13"/>
      <c r="B20" s="10"/>
      <c r="C20" s="12"/>
      <c r="D20" s="12"/>
      <c r="E20" s="11" t="s">
        <v>15</v>
      </c>
      <c r="F20" s="1"/>
      <c r="G20" s="1"/>
      <c r="H20" s="1"/>
      <c r="I20" s="1"/>
      <c r="J20" s="1"/>
      <c r="K20" s="1"/>
      <c r="L20" s="1"/>
      <c r="M20" s="1"/>
      <c r="N20" s="1"/>
      <c r="O20" s="1"/>
      <c r="P20" s="1"/>
      <c r="Q20" s="1"/>
      <c r="R20" s="1"/>
      <c r="S20" s="1"/>
      <c r="T20" s="1"/>
      <c r="U20" s="1"/>
      <c r="V20" s="1"/>
      <c r="W20" s="1"/>
      <c r="X20" s="1"/>
      <c r="Y20" s="1"/>
      <c r="Z20" s="1"/>
    </row>
    <row r="21" spans="1:26" ht="32.25" customHeight="1">
      <c r="A21" s="13"/>
      <c r="B21" s="10"/>
      <c r="C21" s="12"/>
      <c r="D21" s="12"/>
      <c r="E21" s="11" t="s">
        <v>16</v>
      </c>
      <c r="F21" s="1"/>
      <c r="G21" s="1"/>
      <c r="H21" s="1"/>
      <c r="I21" s="1"/>
      <c r="J21" s="1"/>
      <c r="K21" s="1"/>
      <c r="L21" s="1"/>
      <c r="M21" s="1"/>
      <c r="N21" s="1"/>
      <c r="O21" s="1"/>
      <c r="P21" s="1"/>
      <c r="Q21" s="1"/>
      <c r="R21" s="1"/>
      <c r="S21" s="1"/>
      <c r="T21" s="1"/>
      <c r="U21" s="1"/>
      <c r="V21" s="1"/>
      <c r="W21" s="1"/>
      <c r="X21" s="1"/>
      <c r="Y21" s="1"/>
      <c r="Z21" s="1"/>
    </row>
    <row r="22" spans="1:26" ht="32.25" customHeight="1">
      <c r="A22" s="13"/>
      <c r="B22" s="10"/>
      <c r="C22" s="12"/>
      <c r="D22" s="12"/>
      <c r="E22" s="11" t="s">
        <v>17</v>
      </c>
      <c r="F22" s="1"/>
      <c r="G22" s="1"/>
      <c r="H22" s="1"/>
      <c r="I22" s="1"/>
      <c r="J22" s="1"/>
      <c r="K22" s="1"/>
      <c r="L22" s="1"/>
      <c r="M22" s="1"/>
      <c r="N22" s="1"/>
      <c r="O22" s="1"/>
      <c r="P22" s="1"/>
      <c r="Q22" s="1"/>
      <c r="R22" s="1"/>
      <c r="S22" s="1"/>
      <c r="T22" s="1"/>
      <c r="U22" s="1"/>
      <c r="V22" s="1"/>
      <c r="W22" s="1"/>
      <c r="X22" s="1"/>
      <c r="Y22" s="1"/>
      <c r="Z22" s="1"/>
    </row>
    <row r="23" spans="1:26" ht="32.25" customHeight="1">
      <c r="A23" s="13"/>
      <c r="B23" s="10"/>
      <c r="C23" s="12"/>
      <c r="D23" s="12"/>
      <c r="E23" s="11" t="s">
        <v>18</v>
      </c>
      <c r="F23" s="1"/>
      <c r="G23" s="1"/>
      <c r="H23" s="1"/>
      <c r="I23" s="1"/>
      <c r="J23" s="1"/>
      <c r="K23" s="1"/>
      <c r="L23" s="1"/>
      <c r="M23" s="1"/>
      <c r="N23" s="1"/>
      <c r="O23" s="1"/>
      <c r="P23" s="1"/>
      <c r="Q23" s="1"/>
      <c r="R23" s="1"/>
      <c r="S23" s="1"/>
      <c r="T23" s="1"/>
      <c r="U23" s="1"/>
      <c r="V23" s="1"/>
      <c r="W23" s="1"/>
      <c r="X23" s="1"/>
      <c r="Y23" s="1"/>
      <c r="Z23" s="1"/>
    </row>
    <row r="24" spans="1:26" ht="32.25" customHeight="1">
      <c r="A24" s="13"/>
      <c r="B24" s="10"/>
      <c r="C24" s="12"/>
      <c r="D24" s="12"/>
      <c r="E24" s="11" t="s">
        <v>19</v>
      </c>
      <c r="F24" s="1"/>
      <c r="G24" s="1"/>
      <c r="H24" s="1"/>
      <c r="I24" s="1"/>
      <c r="J24" s="1"/>
      <c r="K24" s="1"/>
      <c r="L24" s="1"/>
      <c r="M24" s="1"/>
      <c r="N24" s="1"/>
      <c r="O24" s="1"/>
      <c r="P24" s="1"/>
      <c r="Q24" s="1"/>
      <c r="R24" s="1"/>
      <c r="S24" s="1"/>
      <c r="T24" s="1"/>
      <c r="U24" s="1"/>
      <c r="V24" s="1"/>
      <c r="W24" s="1"/>
      <c r="X24" s="1"/>
      <c r="Y24" s="1"/>
      <c r="Z24" s="1"/>
    </row>
    <row r="25" spans="1:26" ht="32.25" customHeight="1">
      <c r="A25" s="13"/>
      <c r="B25" s="10"/>
      <c r="C25" s="10"/>
      <c r="D25" s="10"/>
      <c r="E25" s="10"/>
      <c r="F25" s="1"/>
      <c r="G25" s="1"/>
      <c r="H25" s="1"/>
      <c r="I25" s="1"/>
      <c r="J25" s="1"/>
      <c r="K25" s="1"/>
      <c r="L25" s="1"/>
      <c r="M25" s="1"/>
      <c r="N25" s="1"/>
      <c r="O25" s="1"/>
      <c r="P25" s="1"/>
      <c r="Q25" s="1"/>
      <c r="R25" s="1"/>
      <c r="S25" s="1"/>
      <c r="T25" s="1"/>
      <c r="U25" s="1"/>
      <c r="V25" s="1"/>
      <c r="W25" s="1"/>
      <c r="X25" s="1"/>
      <c r="Y25" s="1"/>
      <c r="Z25" s="1"/>
    </row>
    <row r="26" spans="1:26" ht="32.25" customHeight="1">
      <c r="A26" s="13"/>
      <c r="B26" s="10"/>
      <c r="C26" s="10"/>
      <c r="D26" s="10"/>
      <c r="E26" s="10"/>
      <c r="F26" s="1"/>
      <c r="G26" s="1"/>
      <c r="H26" s="1"/>
      <c r="I26" s="1"/>
      <c r="J26" s="1"/>
      <c r="K26" s="1"/>
      <c r="L26" s="1"/>
      <c r="M26" s="1"/>
      <c r="N26" s="1"/>
      <c r="O26" s="1"/>
      <c r="P26" s="1"/>
      <c r="Q26" s="1"/>
      <c r="R26" s="1"/>
      <c r="S26" s="1"/>
      <c r="T26" s="1"/>
      <c r="U26" s="1"/>
      <c r="V26" s="1"/>
      <c r="W26" s="1"/>
      <c r="X26" s="1"/>
      <c r="Y26" s="1"/>
      <c r="Z26" s="1"/>
    </row>
    <row r="27" spans="1:26" ht="32.25" customHeight="1">
      <c r="A27" s="13"/>
      <c r="B27" s="1"/>
      <c r="C27" s="1"/>
      <c r="D27" s="14"/>
      <c r="E27" s="1"/>
      <c r="F27" s="1"/>
      <c r="G27" s="1"/>
      <c r="H27" s="1"/>
      <c r="I27" s="1"/>
      <c r="J27" s="1"/>
      <c r="K27" s="1"/>
      <c r="L27" s="1"/>
      <c r="M27" s="1"/>
      <c r="N27" s="1"/>
      <c r="O27" s="1"/>
      <c r="P27" s="1"/>
      <c r="Q27" s="1"/>
      <c r="R27" s="1"/>
      <c r="S27" s="1"/>
      <c r="T27" s="1"/>
      <c r="U27" s="1"/>
      <c r="V27" s="1"/>
      <c r="W27" s="1"/>
      <c r="X27" s="1"/>
      <c r="Y27" s="1"/>
      <c r="Z27" s="1"/>
    </row>
    <row r="28" spans="1:26" ht="32.25" customHeight="1">
      <c r="A28" s="1"/>
      <c r="B28" s="1"/>
      <c r="C28" s="1"/>
      <c r="D28" s="14"/>
      <c r="E28" s="1"/>
      <c r="F28" s="1"/>
      <c r="G28" s="1"/>
      <c r="H28" s="1"/>
      <c r="I28" s="1"/>
      <c r="J28" s="1"/>
      <c r="K28" s="1"/>
      <c r="L28" s="1"/>
      <c r="M28" s="1"/>
      <c r="N28" s="1"/>
      <c r="O28" s="1"/>
      <c r="P28" s="1"/>
      <c r="Q28" s="1"/>
      <c r="R28" s="1"/>
      <c r="S28" s="1"/>
      <c r="T28" s="1"/>
      <c r="U28" s="1"/>
      <c r="V28" s="1"/>
      <c r="W28" s="1"/>
      <c r="X28" s="1"/>
      <c r="Y28" s="1"/>
      <c r="Z28" s="1"/>
    </row>
    <row r="29" spans="1:26" ht="32.25" customHeight="1">
      <c r="A29" s="1"/>
      <c r="B29" s="1"/>
      <c r="C29" s="15"/>
      <c r="D29" s="14"/>
      <c r="E29" s="1"/>
      <c r="F29" s="1"/>
      <c r="G29" s="1"/>
      <c r="H29" s="1"/>
      <c r="I29" s="1"/>
      <c r="J29" s="1"/>
      <c r="K29" s="1"/>
      <c r="L29" s="1"/>
      <c r="M29" s="1"/>
      <c r="N29" s="1"/>
      <c r="O29" s="1"/>
      <c r="P29" s="1"/>
      <c r="Q29" s="1"/>
      <c r="R29" s="1"/>
      <c r="S29" s="1"/>
      <c r="T29" s="1"/>
      <c r="U29" s="1"/>
      <c r="V29" s="1"/>
      <c r="W29" s="1"/>
      <c r="X29" s="1"/>
      <c r="Y29" s="1"/>
      <c r="Z29" s="1"/>
    </row>
    <row r="30" spans="1:26" ht="15.75" customHeight="1">
      <c r="A30" s="1"/>
      <c r="B30" s="1"/>
      <c r="C30" s="14"/>
      <c r="D30" s="14"/>
      <c r="E30" s="1"/>
      <c r="F30" s="1"/>
      <c r="G30" s="1"/>
      <c r="H30" s="1"/>
      <c r="I30" s="1"/>
      <c r="J30" s="1"/>
      <c r="K30" s="1"/>
      <c r="L30" s="1"/>
      <c r="M30" s="1"/>
      <c r="N30" s="1"/>
      <c r="O30" s="1"/>
      <c r="P30" s="1"/>
      <c r="Q30" s="1"/>
      <c r="R30" s="1"/>
      <c r="S30" s="1"/>
      <c r="T30" s="1"/>
      <c r="U30" s="1"/>
      <c r="V30" s="1"/>
      <c r="W30" s="1"/>
      <c r="X30" s="1"/>
      <c r="Y30" s="1"/>
      <c r="Z30" s="1"/>
    </row>
    <row r="31" spans="1:26" ht="15.75" hidden="1" customHeight="1">
      <c r="A31" s="1"/>
      <c r="B31" s="1"/>
      <c r="C31" s="14"/>
      <c r="D31" s="14"/>
      <c r="E31" s="1"/>
      <c r="F31" s="1"/>
      <c r="G31" s="1"/>
      <c r="H31" s="1"/>
      <c r="I31" s="1"/>
      <c r="J31" s="1"/>
      <c r="K31" s="1"/>
      <c r="L31" s="1"/>
      <c r="M31" s="1"/>
      <c r="N31" s="1"/>
      <c r="O31" s="1"/>
      <c r="P31" s="1"/>
      <c r="Q31" s="1"/>
      <c r="R31" s="1"/>
      <c r="S31" s="1"/>
      <c r="T31" s="1"/>
      <c r="U31" s="1"/>
      <c r="V31" s="1"/>
      <c r="W31" s="1"/>
      <c r="X31" s="1"/>
      <c r="Y31" s="1"/>
      <c r="Z31" s="1"/>
    </row>
    <row r="32" spans="1:26" ht="15.75" hidden="1" customHeight="1">
      <c r="A32" s="1"/>
      <c r="B32" s="1"/>
      <c r="C32" s="14"/>
      <c r="D32" s="14"/>
      <c r="E32" s="1"/>
      <c r="F32" s="1"/>
      <c r="G32" s="1"/>
      <c r="H32" s="1"/>
      <c r="I32" s="1"/>
      <c r="J32" s="1"/>
      <c r="K32" s="1"/>
      <c r="L32" s="1"/>
      <c r="M32" s="1"/>
      <c r="N32" s="1"/>
      <c r="O32" s="1"/>
      <c r="P32" s="1"/>
      <c r="Q32" s="1"/>
      <c r="R32" s="1"/>
      <c r="S32" s="1"/>
      <c r="T32" s="1"/>
      <c r="U32" s="1"/>
      <c r="V32" s="1"/>
      <c r="W32" s="1"/>
      <c r="X32" s="1"/>
      <c r="Y32" s="1"/>
      <c r="Z32" s="1"/>
    </row>
    <row r="33" spans="1:26" ht="15.75" hidden="1"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hidden="1"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hidden="1"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hidden="1"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hidden="1"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hidden="1"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hidden="1"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hidden="1"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hidden="1"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hidden="1"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hidden="1"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hidden="1"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hidden="1"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hidden="1"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hidden="1"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hidden="1"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hidden="1"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hidden="1"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hidden="1"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hidden="1"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hidden="1"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hidden="1"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hidden="1"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hidden="1"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hidden="1"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hidden="1"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hidden="1"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hidden="1"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hidden="1"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hidden="1"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hidden="1"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hidden="1"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hidden="1"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hidden="1"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hidden="1"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hidden="1"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hidden="1"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hidden="1"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hidden="1"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hidden="1"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hidden="1"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hidden="1"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hidden="1"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hidden="1"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hidden="1"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hidden="1"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hidden="1"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hidden="1"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hidden="1"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hidden="1"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hidden="1"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hidden="1"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hidden="1"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hidden="1"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hidden="1"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hidden="1"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hidden="1"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hidden="1"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hidden="1"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hidden="1"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hidden="1"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hidden="1"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hidden="1"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hidden="1"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hidden="1"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hidden="1"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hidden="1"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hidden="1"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hidden="1"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hidden="1"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hidden="1"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hidden="1"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hidden="1"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hidden="1"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hidden="1"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hidden="1"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hidden="1"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hidden="1"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hidden="1"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hidden="1"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hidden="1"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hidden="1"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hidden="1"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hidden="1"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hidden="1"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hidden="1"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hidden="1"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hidden="1"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hidden="1"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hidden="1"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hidden="1"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hidden="1"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hidden="1"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hidden="1"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hidden="1"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hidden="1"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hidden="1"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hidden="1"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hidden="1"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hidden="1"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hidden="1"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hidden="1"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hidden="1"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hidden="1"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hidden="1"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hidden="1"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hidden="1"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hidden="1"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hidden="1"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hidden="1"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hidden="1"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hidden="1"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hidden="1"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hidden="1"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hidden="1"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hidden="1"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hidden="1"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hidden="1"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hidden="1"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hidden="1"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hidden="1"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hidden="1"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hidden="1"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hidden="1"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hidden="1"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hidden="1"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hidden="1"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hidden="1"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hidden="1"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hidden="1"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hidden="1"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hidden="1"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hidden="1"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hidden="1"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hidden="1"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hidden="1"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hidden="1"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hidden="1"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hidden="1"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hidden="1"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hidden="1"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hidden="1"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hidden="1"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hidden="1"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hidden="1"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hidden="1"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hidden="1"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hidden="1"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hidden="1"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hidden="1"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hidden="1"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hidden="1"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hidden="1"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hidden="1"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hidden="1"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hidden="1"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hidden="1"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hidden="1"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hidden="1"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hidden="1"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hidden="1"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hidden="1"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hidden="1"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hidden="1"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hidden="1"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hidden="1"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hidden="1"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hidden="1"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hidden="1"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hidden="1"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hidden="1"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hidden="1"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hidden="1"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hidden="1"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hidden="1"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hidden="1"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hidden="1"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hidden="1"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hidden="1"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hidden="1"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hidden="1"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hidden="1"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hidden="1"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hidden="1"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hidden="1"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hidden="1"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hidden="1"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hidden="1"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hidden="1"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hidden="1"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hidden="1"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hidden="1"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ysbjnU/Q8Sbq9OayrHJe/a91GzcQl3bkYwxn6o8aAfdfrGkeiSDr0Zqa5CD/7WHqZ7T86HFJvJWyQxCBs4y5/w==" saltValue="FxvynUoWz7BXLfYIO+ctIw==" spinCount="100000" sheet="1" formatCells="0" formatColumns="0" formatRows="0" insertColumns="0" insertRows="0" insertHyperlinks="0" deleteColumns="0" deleteRows="0"/>
  <mergeCells count="2">
    <mergeCell ref="B9:E9"/>
    <mergeCell ref="B10:F10"/>
  </mergeCells>
  <hyperlinks>
    <hyperlink ref="C13" location="References!A1" display="References" xr:uid="{00000000-0004-0000-0000-000000000000}"/>
    <hyperlink ref="E13" location="Governance!A1" display="Governance" xr:uid="{00000000-0004-0000-0000-000001000000}"/>
    <hyperlink ref="C14" location="GRI!A1" display="GRI Index" xr:uid="{00000000-0004-0000-0000-000002000000}"/>
    <hyperlink ref="E14" location="'Economic Performance'!A1" display="Economic Performance" xr:uid="{00000000-0004-0000-0000-000003000000}"/>
    <hyperlink ref="C15" location="SASB!A1" display="SASB Index" xr:uid="{00000000-0004-0000-0000-000004000000}"/>
    <hyperlink ref="E15" location="'Health, Safety &amp; Well-being'!A1" display="Health, Safety &amp; Wellbeing" xr:uid="{00000000-0004-0000-0000-000005000000}"/>
    <hyperlink ref="C16" location="TCFD!A1" display="TCFD Index" xr:uid="{00000000-0004-0000-0000-000006000000}"/>
    <hyperlink ref="E16" location="'Our People'!A1" display="Our People" xr:uid="{00000000-0004-0000-0000-000007000000}"/>
    <hyperlink ref="E17" location="'Communities &amp; Indigenous People'!A1" display="Communities &amp; Indigenous Peoples" xr:uid="{00000000-0004-0000-0000-000008000000}"/>
    <hyperlink ref="E18" location="'Energy &amp; Climate Change'!A1" display="Energy &amp; Climate Change" xr:uid="{00000000-0004-0000-0000-000009000000}"/>
    <hyperlink ref="E19" location="'Tailings Management'!A1" display="Tailings Management" xr:uid="{00000000-0004-0000-0000-00000A000000}"/>
    <hyperlink ref="E20" location="'Waste Management'!A1" display="Waste Management" xr:uid="{00000000-0004-0000-0000-00000B000000}"/>
    <hyperlink ref="E21" location="'Water Stewardship'!A1" display="Water Stewardship" xr:uid="{00000000-0004-0000-0000-00000C000000}"/>
    <hyperlink ref="E22" location="Biodiversity!A1" display="Biodiversity" xr:uid="{00000000-0004-0000-0000-00000D000000}"/>
    <hyperlink ref="E23" location="'Air Quality'!A1" display="Air Quality" xr:uid="{00000000-0004-0000-0000-00000E000000}"/>
    <hyperlink ref="E24" location="'Closure &amp; Reclamation'!A1" display="Closure and Reclamation" xr:uid="{00000000-0004-0000-0000-00000F000000}"/>
  </hyperlinks>
  <pageMargins left="0.7" right="0.7" top="0.75" bottom="0.75" header="0" footer="0"/>
  <pageSetup orientation="landscape"/>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sheetPr>
  <dimension ref="A1:K1000"/>
  <sheetViews>
    <sheetView showGridLines="0" topLeftCell="A29" workbookViewId="0">
      <selection activeCell="A30" sqref="A30"/>
    </sheetView>
  </sheetViews>
  <sheetFormatPr baseColWidth="10" defaultColWidth="11.25" defaultRowHeight="15" customHeight="1"/>
  <cols>
    <col min="1" max="1" width="54.75" customWidth="1"/>
    <col min="2" max="2" width="4.75" customWidth="1"/>
    <col min="3" max="3" width="7.75" customWidth="1"/>
    <col min="4" max="4" width="8.33203125" customWidth="1"/>
    <col min="5" max="5" width="8" customWidth="1"/>
    <col min="6" max="6" width="11.08203125" customWidth="1"/>
    <col min="7" max="7" width="8" customWidth="1"/>
    <col min="8" max="8" width="11.08203125" customWidth="1"/>
  </cols>
  <sheetData>
    <row r="1" spans="1:10" ht="24.75" customHeight="1">
      <c r="A1" s="347"/>
      <c r="B1" s="324"/>
      <c r="C1" s="324"/>
      <c r="D1" s="324"/>
      <c r="E1" s="324"/>
      <c r="F1" s="324"/>
      <c r="G1" s="23"/>
      <c r="H1" s="1"/>
    </row>
    <row r="2" spans="1:10" ht="40.5" customHeight="1">
      <c r="A2" s="360" t="s">
        <v>535</v>
      </c>
      <c r="B2" s="324"/>
      <c r="C2" s="324"/>
      <c r="D2" s="324"/>
      <c r="E2" s="324"/>
      <c r="F2" s="324"/>
      <c r="G2" s="324"/>
      <c r="H2" s="1"/>
    </row>
    <row r="3" spans="1:10" ht="17.5">
      <c r="A3" s="65" t="s">
        <v>12</v>
      </c>
      <c r="B3" s="1"/>
      <c r="C3" s="1"/>
      <c r="D3" s="1"/>
      <c r="E3" s="1"/>
      <c r="F3" s="1"/>
      <c r="G3" s="1"/>
      <c r="H3" s="1"/>
    </row>
    <row r="4" spans="1:10" ht="17.5">
      <c r="A4" s="65"/>
      <c r="B4" s="1"/>
      <c r="C4" s="1"/>
      <c r="D4" s="1"/>
      <c r="E4" s="1"/>
      <c r="F4" s="1"/>
      <c r="G4" s="1"/>
      <c r="H4" s="1"/>
    </row>
    <row r="5" spans="1:10" ht="18.5" thickBot="1">
      <c r="A5" s="261" t="s">
        <v>727</v>
      </c>
      <c r="B5" s="125"/>
      <c r="C5" s="91"/>
      <c r="D5" s="92"/>
      <c r="E5" s="92"/>
      <c r="F5" s="92"/>
      <c r="G5" s="92"/>
      <c r="H5" s="92"/>
    </row>
    <row r="6" spans="1:10" ht="15.5">
      <c r="A6" s="262"/>
      <c r="B6" s="165">
        <v>2019</v>
      </c>
      <c r="C6" s="165">
        <v>2020</v>
      </c>
      <c r="D6" s="165">
        <v>2021</v>
      </c>
      <c r="E6" s="165">
        <v>2022</v>
      </c>
      <c r="F6" s="165">
        <v>2023</v>
      </c>
      <c r="G6" s="18"/>
      <c r="H6" s="18"/>
    </row>
    <row r="7" spans="1:10" ht="15.5">
      <c r="A7" s="263" t="s">
        <v>728</v>
      </c>
      <c r="B7" s="199">
        <v>42</v>
      </c>
      <c r="C7" s="199">
        <v>37</v>
      </c>
      <c r="D7" s="199">
        <v>58</v>
      </c>
      <c r="E7" s="199">
        <v>51</v>
      </c>
      <c r="F7" s="199">
        <v>57</v>
      </c>
      <c r="G7" s="88"/>
      <c r="H7" s="88"/>
    </row>
    <row r="8" spans="1:10" ht="15.5">
      <c r="A8" s="263" t="s">
        <v>729</v>
      </c>
      <c r="B8" s="264">
        <v>27.4</v>
      </c>
      <c r="C8" s="264">
        <v>27.7</v>
      </c>
      <c r="D8" s="264">
        <v>47.1</v>
      </c>
      <c r="E8" s="199">
        <v>15</v>
      </c>
      <c r="F8" s="199">
        <v>14</v>
      </c>
      <c r="G8" s="88"/>
      <c r="H8" s="88"/>
      <c r="I8" s="126"/>
      <c r="J8" s="126"/>
    </row>
    <row r="9" spans="1:10" ht="28.5" customHeight="1">
      <c r="A9" s="370" t="s">
        <v>924</v>
      </c>
      <c r="B9" s="370"/>
      <c r="C9" s="370"/>
    </row>
    <row r="10" spans="1:10" ht="15.5">
      <c r="A10" s="18"/>
      <c r="B10" s="18"/>
      <c r="C10" s="18"/>
      <c r="D10" s="18"/>
      <c r="E10" s="18"/>
      <c r="F10" s="18"/>
      <c r="G10" s="18"/>
      <c r="H10" s="18"/>
    </row>
    <row r="11" spans="1:10" ht="18.5" thickBot="1">
      <c r="A11" s="261" t="s">
        <v>730</v>
      </c>
      <c r="B11" s="265"/>
      <c r="C11" s="91"/>
      <c r="D11" s="92"/>
      <c r="E11" s="92"/>
      <c r="F11" s="92"/>
      <c r="G11" s="92"/>
      <c r="H11" s="92"/>
    </row>
    <row r="12" spans="1:10" ht="15.5">
      <c r="A12" s="262"/>
      <c r="B12" s="132"/>
      <c r="C12" s="266">
        <v>2021</v>
      </c>
      <c r="D12" s="266">
        <v>2022</v>
      </c>
      <c r="E12" s="266">
        <v>2023</v>
      </c>
      <c r="F12" s="18"/>
      <c r="G12" s="18"/>
      <c r="H12" s="18"/>
    </row>
    <row r="13" spans="1:10" ht="15.5">
      <c r="A13" s="263" t="s">
        <v>731</v>
      </c>
      <c r="B13" s="267"/>
      <c r="C13" s="268">
        <v>0.04</v>
      </c>
      <c r="D13" s="268">
        <v>2.4E-2</v>
      </c>
      <c r="E13" s="268">
        <v>0.02</v>
      </c>
      <c r="F13" s="88"/>
      <c r="G13" s="88"/>
      <c r="H13" s="88"/>
    </row>
    <row r="14" spans="1:10" ht="15.5">
      <c r="A14" s="263" t="s">
        <v>732</v>
      </c>
      <c r="B14" s="267"/>
      <c r="C14" s="127">
        <v>0.09</v>
      </c>
      <c r="D14" s="127" t="s">
        <v>382</v>
      </c>
      <c r="E14" s="127" t="s">
        <v>382</v>
      </c>
      <c r="F14" s="88"/>
      <c r="G14" s="88"/>
      <c r="H14" s="88"/>
    </row>
    <row r="15" spans="1:10" ht="15.5">
      <c r="A15" s="263" t="s">
        <v>733</v>
      </c>
      <c r="B15" s="269"/>
      <c r="C15" s="268">
        <v>0.86</v>
      </c>
      <c r="D15" s="268">
        <v>1</v>
      </c>
      <c r="E15" s="268">
        <v>1</v>
      </c>
      <c r="G15" s="88"/>
      <c r="H15" s="88"/>
    </row>
    <row r="16" spans="1:10" ht="15.5">
      <c r="A16" s="263" t="s">
        <v>734</v>
      </c>
      <c r="B16" s="269"/>
      <c r="C16" s="127">
        <v>0.01</v>
      </c>
      <c r="D16" s="127" t="s">
        <v>382</v>
      </c>
      <c r="E16" s="127" t="s">
        <v>382</v>
      </c>
      <c r="F16" s="88"/>
      <c r="G16" s="88"/>
      <c r="H16" s="88"/>
    </row>
    <row r="17" spans="1:8" ht="15.5">
      <c r="A17" s="263" t="s">
        <v>735</v>
      </c>
      <c r="B17" s="269"/>
      <c r="C17" s="268">
        <v>0</v>
      </c>
      <c r="D17" s="268">
        <v>0</v>
      </c>
      <c r="E17" s="268">
        <v>0</v>
      </c>
      <c r="F17" s="88"/>
      <c r="G17" s="88"/>
      <c r="H17" s="88"/>
    </row>
    <row r="18" spans="1:8" ht="15.5">
      <c r="A18" s="263" t="s">
        <v>736</v>
      </c>
      <c r="B18" s="269"/>
      <c r="C18" s="270">
        <v>1</v>
      </c>
      <c r="D18" s="270">
        <v>1</v>
      </c>
      <c r="E18" s="270">
        <v>1</v>
      </c>
      <c r="G18" s="88"/>
      <c r="H18" s="88"/>
    </row>
    <row r="19" spans="1:8" ht="26" customHeight="1">
      <c r="A19" s="375" t="s">
        <v>925</v>
      </c>
      <c r="B19" s="376"/>
      <c r="C19" s="376"/>
      <c r="D19" s="376"/>
      <c r="E19" s="88"/>
      <c r="F19" s="88"/>
      <c r="G19" s="88"/>
      <c r="H19" s="88"/>
    </row>
    <row r="20" spans="1:8" ht="15.5">
      <c r="A20" s="18"/>
      <c r="B20" s="18"/>
      <c r="C20" s="18"/>
      <c r="D20" s="18"/>
      <c r="E20" s="18"/>
      <c r="F20" s="18"/>
      <c r="G20" s="18"/>
      <c r="H20" s="18"/>
    </row>
    <row r="21" spans="1:8" ht="21.5" thickBot="1">
      <c r="A21" s="261" t="s">
        <v>926</v>
      </c>
      <c r="B21" s="265"/>
      <c r="C21" s="91"/>
      <c r="D21" s="92"/>
      <c r="E21" s="92"/>
      <c r="F21" s="92"/>
      <c r="G21" s="92"/>
      <c r="H21" s="92"/>
    </row>
    <row r="22" spans="1:8" ht="15.5">
      <c r="A22" s="262"/>
      <c r="B22" s="132"/>
      <c r="C22" s="266">
        <v>2021</v>
      </c>
      <c r="D22" s="266">
        <v>2022</v>
      </c>
      <c r="E22" s="266">
        <v>2023</v>
      </c>
      <c r="F22" s="18"/>
      <c r="G22" s="18"/>
      <c r="H22" s="18"/>
    </row>
    <row r="23" spans="1:8" ht="15.5">
      <c r="A23" s="263" t="s">
        <v>737</v>
      </c>
      <c r="B23" s="269"/>
      <c r="C23" s="268">
        <v>0.16</v>
      </c>
      <c r="D23" s="268">
        <v>1</v>
      </c>
      <c r="E23" s="268">
        <v>1</v>
      </c>
      <c r="G23" s="88"/>
      <c r="H23" s="88"/>
    </row>
    <row r="24" spans="1:8" ht="15.5">
      <c r="A24" s="263" t="s">
        <v>738</v>
      </c>
      <c r="B24" s="269"/>
      <c r="C24" s="127">
        <v>0.08</v>
      </c>
      <c r="D24" s="127">
        <v>0</v>
      </c>
      <c r="E24" s="127">
        <v>0</v>
      </c>
      <c r="F24" s="88"/>
      <c r="G24" s="88"/>
      <c r="H24" s="88"/>
    </row>
    <row r="25" spans="1:8" ht="15.5">
      <c r="A25" s="263" t="s">
        <v>739</v>
      </c>
      <c r="B25" s="269"/>
      <c r="C25" s="268">
        <v>0</v>
      </c>
      <c r="D25" s="268">
        <v>0</v>
      </c>
      <c r="E25" s="268">
        <v>0</v>
      </c>
      <c r="F25" s="88"/>
      <c r="G25" s="88"/>
      <c r="H25" s="88"/>
    </row>
    <row r="26" spans="1:8" ht="15.5">
      <c r="A26" s="263" t="s">
        <v>740</v>
      </c>
      <c r="B26" s="269"/>
      <c r="C26" s="270">
        <v>1</v>
      </c>
      <c r="D26" s="270">
        <v>1</v>
      </c>
      <c r="E26" s="270">
        <v>1</v>
      </c>
      <c r="G26" s="88"/>
      <c r="H26" s="88"/>
    </row>
    <row r="27" spans="1:8" ht="27">
      <c r="A27" s="128" t="s">
        <v>927</v>
      </c>
      <c r="B27" s="18"/>
      <c r="C27" s="18"/>
      <c r="D27" s="18"/>
      <c r="E27" s="18"/>
      <c r="F27" s="18"/>
      <c r="G27" s="18"/>
      <c r="H27" s="18"/>
    </row>
    <row r="28" spans="1:8" ht="15.5">
      <c r="A28" s="18"/>
      <c r="B28" s="18"/>
      <c r="C28" s="18"/>
      <c r="D28" s="18"/>
      <c r="E28" s="18"/>
      <c r="F28" s="18"/>
      <c r="G28" s="18"/>
      <c r="H28" s="18"/>
    </row>
    <row r="29" spans="1:8" ht="21.5" thickBot="1">
      <c r="A29" s="261" t="s">
        <v>967</v>
      </c>
      <c r="B29" s="265"/>
      <c r="C29" s="223"/>
      <c r="D29" s="92"/>
      <c r="E29" s="92"/>
      <c r="F29" s="92"/>
      <c r="G29" s="92"/>
      <c r="H29" s="92"/>
    </row>
    <row r="30" spans="1:8" ht="15.5">
      <c r="A30" s="262" t="s">
        <v>741</v>
      </c>
      <c r="B30" s="132"/>
      <c r="C30" s="271">
        <v>2021</v>
      </c>
      <c r="D30" s="272">
        <v>2022</v>
      </c>
      <c r="E30" s="272">
        <v>2023</v>
      </c>
      <c r="F30" s="18"/>
      <c r="G30" s="18"/>
      <c r="H30" s="18"/>
    </row>
    <row r="31" spans="1:8" ht="15.5">
      <c r="A31" s="263" t="s">
        <v>742</v>
      </c>
      <c r="B31" s="269"/>
      <c r="C31" s="268">
        <v>1</v>
      </c>
      <c r="D31" s="268">
        <v>1</v>
      </c>
      <c r="E31" s="268">
        <v>1</v>
      </c>
      <c r="G31" s="88"/>
      <c r="H31" s="88"/>
    </row>
    <row r="32" spans="1:8" ht="25">
      <c r="A32" s="273" t="s">
        <v>743</v>
      </c>
      <c r="B32" s="269"/>
      <c r="C32" s="268">
        <v>0</v>
      </c>
      <c r="D32" s="268">
        <v>0</v>
      </c>
      <c r="E32" s="268">
        <v>0</v>
      </c>
      <c r="F32" s="88"/>
      <c r="G32" s="88"/>
      <c r="H32" s="88"/>
    </row>
    <row r="33" spans="1:11" ht="15.5">
      <c r="A33" s="263" t="s">
        <v>744</v>
      </c>
      <c r="B33" s="269"/>
      <c r="C33" s="268">
        <v>0</v>
      </c>
      <c r="D33" s="268">
        <v>0</v>
      </c>
      <c r="E33" s="268">
        <v>0</v>
      </c>
      <c r="F33" s="88"/>
      <c r="G33" s="88"/>
      <c r="H33" s="88"/>
    </row>
    <row r="34" spans="1:11" ht="27" customHeight="1">
      <c r="A34" s="375" t="s">
        <v>928</v>
      </c>
      <c r="B34" s="324"/>
      <c r="C34" s="324"/>
      <c r="D34" s="324"/>
      <c r="E34" s="88"/>
      <c r="F34" s="88"/>
      <c r="G34" s="88"/>
      <c r="H34" s="88"/>
    </row>
    <row r="35" spans="1:11" ht="15.5">
      <c r="A35" s="18"/>
      <c r="B35" s="18"/>
      <c r="C35" s="18"/>
      <c r="D35" s="18"/>
      <c r="E35" s="18"/>
      <c r="F35" s="18"/>
      <c r="G35" s="18"/>
      <c r="H35" s="18"/>
    </row>
    <row r="36" spans="1:11" ht="21.5" thickBot="1">
      <c r="A36" s="261" t="s">
        <v>929</v>
      </c>
      <c r="B36" s="265"/>
      <c r="C36" s="91"/>
      <c r="D36" s="91"/>
      <c r="E36" s="92"/>
      <c r="F36" s="92"/>
      <c r="G36" s="92"/>
      <c r="H36" s="92"/>
    </row>
    <row r="37" spans="1:11" ht="15.5">
      <c r="A37" s="371" t="s">
        <v>745</v>
      </c>
      <c r="B37" s="369"/>
      <c r="C37" s="368">
        <v>2021</v>
      </c>
      <c r="D37" s="369"/>
      <c r="E37" s="368">
        <v>2022</v>
      </c>
      <c r="F37" s="369"/>
      <c r="G37" s="368">
        <v>2023</v>
      </c>
      <c r="H37" s="369"/>
    </row>
    <row r="38" spans="1:11" ht="15.5">
      <c r="A38" s="328"/>
      <c r="B38" s="328"/>
      <c r="C38" s="129" t="s">
        <v>746</v>
      </c>
      <c r="D38" s="130" t="s">
        <v>747</v>
      </c>
      <c r="E38" s="129" t="s">
        <v>746</v>
      </c>
      <c r="F38" s="130" t="s">
        <v>747</v>
      </c>
      <c r="G38" s="129" t="s">
        <v>746</v>
      </c>
      <c r="H38" s="130" t="s">
        <v>747</v>
      </c>
    </row>
    <row r="39" spans="1:11" ht="15.5">
      <c r="A39" s="263" t="s">
        <v>748</v>
      </c>
      <c r="B39" s="267"/>
      <c r="C39" s="275">
        <v>17</v>
      </c>
      <c r="D39" s="268">
        <f t="shared" ref="D39:D41" si="0">C39/1012</f>
        <v>1.6798418972332016E-2</v>
      </c>
      <c r="E39" s="275">
        <v>23</v>
      </c>
      <c r="F39" s="268">
        <v>0.02</v>
      </c>
      <c r="G39" s="275">
        <v>28</v>
      </c>
      <c r="H39" s="268">
        <f>G39/G44</f>
        <v>2.3549201009251473E-2</v>
      </c>
    </row>
    <row r="40" spans="1:11" ht="15.5">
      <c r="A40" s="263" t="s">
        <v>749</v>
      </c>
      <c r="B40" s="267"/>
      <c r="C40" s="131">
        <f>319+30+27</f>
        <v>376</v>
      </c>
      <c r="D40" s="127">
        <f t="shared" si="0"/>
        <v>0.3715415019762846</v>
      </c>
      <c r="E40" s="131">
        <v>429</v>
      </c>
      <c r="F40" s="127">
        <v>0.36</v>
      </c>
      <c r="G40" s="131">
        <v>403</v>
      </c>
      <c r="H40" s="127">
        <f>G40/G44</f>
        <v>0.3389402859545837</v>
      </c>
    </row>
    <row r="41" spans="1:11" ht="15.5">
      <c r="A41" s="263" t="s">
        <v>750</v>
      </c>
      <c r="B41" s="269"/>
      <c r="C41" s="275">
        <v>487</v>
      </c>
      <c r="D41" s="268">
        <f t="shared" si="0"/>
        <v>0.48122529644268774</v>
      </c>
      <c r="E41" s="275">
        <v>968</v>
      </c>
      <c r="F41" s="268">
        <v>0.82</v>
      </c>
      <c r="G41" s="275">
        <v>1000</v>
      </c>
      <c r="H41" s="268">
        <f>G41/G44</f>
        <v>0.84104289318755254</v>
      </c>
    </row>
    <row r="42" spans="1:11" ht="15.5">
      <c r="A42" s="263" t="s">
        <v>751</v>
      </c>
      <c r="B42" s="269"/>
      <c r="C42" s="131">
        <v>57</v>
      </c>
      <c r="D42" s="127">
        <v>0.06</v>
      </c>
      <c r="E42" s="131">
        <v>81</v>
      </c>
      <c r="F42" s="127">
        <v>7.0000000000000007E-2</v>
      </c>
      <c r="G42" s="131">
        <v>120</v>
      </c>
      <c r="H42" s="127">
        <f>G42/G44</f>
        <v>0.10092514718250631</v>
      </c>
    </row>
    <row r="43" spans="1:11" ht="25">
      <c r="A43" s="273" t="s">
        <v>752</v>
      </c>
      <c r="B43" s="269"/>
      <c r="C43" s="275">
        <v>75</v>
      </c>
      <c r="D43" s="268">
        <f>C43/1012</f>
        <v>7.4110671936758896E-2</v>
      </c>
      <c r="E43" s="275" t="s">
        <v>753</v>
      </c>
      <c r="F43" s="268">
        <v>0.12</v>
      </c>
      <c r="G43" s="275">
        <v>69</v>
      </c>
      <c r="H43" s="268">
        <f>G43/G44</f>
        <v>5.8031959629941128E-2</v>
      </c>
    </row>
    <row r="44" spans="1:11" ht="15.5">
      <c r="A44" s="263" t="s">
        <v>754</v>
      </c>
      <c r="B44" s="276"/>
      <c r="C44" s="277">
        <v>1012</v>
      </c>
      <c r="D44" s="278">
        <f>SUM(D39:D43)</f>
        <v>1.0036758893280633</v>
      </c>
      <c r="E44" s="277" t="s">
        <v>755</v>
      </c>
      <c r="F44" s="278">
        <v>1</v>
      </c>
      <c r="G44" s="277">
        <v>1189</v>
      </c>
      <c r="H44" s="278">
        <v>1</v>
      </c>
    </row>
    <row r="45" spans="1:11" ht="15.5">
      <c r="A45" s="373" t="s">
        <v>930</v>
      </c>
      <c r="B45" s="365"/>
      <c r="C45" s="365"/>
      <c r="D45" s="365"/>
      <c r="E45" s="365"/>
      <c r="F45" s="365"/>
      <c r="G45" s="88"/>
      <c r="H45" s="88"/>
    </row>
    <row r="46" spans="1:11" ht="15.5">
      <c r="A46" s="279"/>
      <c r="B46" s="173"/>
      <c r="C46" s="173"/>
      <c r="D46" s="173"/>
      <c r="E46" s="173"/>
      <c r="F46" s="173"/>
      <c r="G46" s="88"/>
      <c r="H46" s="88"/>
      <c r="I46" s="126"/>
      <c r="J46" s="126"/>
      <c r="K46" s="126"/>
    </row>
    <row r="47" spans="1:11" ht="21.5" thickBot="1">
      <c r="A47" s="261" t="s">
        <v>931</v>
      </c>
      <c r="B47" s="265"/>
      <c r="C47" s="91"/>
      <c r="D47" s="91"/>
      <c r="E47" s="92"/>
      <c r="F47" s="92"/>
      <c r="G47" s="92"/>
      <c r="H47" s="92"/>
      <c r="I47" s="367"/>
      <c r="J47" s="324"/>
      <c r="K47" s="126"/>
    </row>
    <row r="48" spans="1:11" ht="15.5">
      <c r="A48" s="371"/>
      <c r="B48" s="369"/>
      <c r="C48" s="368">
        <v>2021</v>
      </c>
      <c r="D48" s="369"/>
      <c r="E48" s="368">
        <v>2022</v>
      </c>
      <c r="F48" s="369"/>
      <c r="G48" s="368">
        <v>2023</v>
      </c>
      <c r="H48" s="369"/>
      <c r="I48" s="133"/>
      <c r="J48" s="134"/>
    </row>
    <row r="49" spans="1:8" ht="15.5">
      <c r="A49" s="328"/>
      <c r="B49" s="328"/>
      <c r="C49" s="374" t="s">
        <v>756</v>
      </c>
      <c r="D49" s="328"/>
      <c r="E49" s="374" t="s">
        <v>756</v>
      </c>
      <c r="F49" s="328"/>
      <c r="G49" s="374" t="s">
        <v>756</v>
      </c>
      <c r="H49" s="328"/>
    </row>
    <row r="50" spans="1:8" ht="15.75" customHeight="1">
      <c r="A50" s="273" t="s">
        <v>757</v>
      </c>
      <c r="B50" s="267"/>
      <c r="C50" s="372" t="s">
        <v>382</v>
      </c>
      <c r="D50" s="341"/>
      <c r="E50" s="372">
        <v>240000</v>
      </c>
      <c r="F50" s="341"/>
      <c r="G50" s="372">
        <v>365000</v>
      </c>
      <c r="H50" s="341"/>
    </row>
    <row r="51" spans="1:8" ht="15.75" customHeight="1">
      <c r="A51" s="88" t="s">
        <v>872</v>
      </c>
      <c r="B51" s="88"/>
      <c r="C51" s="88"/>
      <c r="D51" s="88"/>
      <c r="E51" s="88"/>
      <c r="F51" s="88"/>
      <c r="G51" s="88"/>
      <c r="H51" s="88"/>
    </row>
    <row r="52" spans="1:8" ht="15.75" customHeight="1">
      <c r="A52" s="18"/>
      <c r="B52" s="18"/>
      <c r="C52" s="18"/>
      <c r="D52" s="18"/>
      <c r="E52" s="18"/>
      <c r="F52" s="18"/>
      <c r="G52" s="18"/>
      <c r="H52" s="18"/>
    </row>
    <row r="53" spans="1:8" ht="15.75" customHeight="1"/>
    <row r="54" spans="1:8" ht="15.75" customHeight="1"/>
    <row r="55" spans="1:8" ht="15.75" customHeight="1"/>
    <row r="56" spans="1:8" ht="15.75" customHeight="1"/>
    <row r="57" spans="1:8" ht="15.75" customHeight="1"/>
    <row r="58" spans="1:8" ht="15.75" customHeight="1"/>
    <row r="59" spans="1:8" ht="15.75" customHeight="1"/>
    <row r="60" spans="1:8" ht="15.75" customHeight="1"/>
    <row r="61" spans="1:8" ht="15.75" customHeight="1"/>
    <row r="62" spans="1:8" ht="15.75" customHeight="1"/>
    <row r="63" spans="1:8" ht="15.75" customHeight="1"/>
    <row r="64" spans="1:8"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G5gC69na4xifLDrucr/CdiEaPHQoBuTO/1TQbUkm4kI0z1bcznlfW41j1BHEAihOQhR0LsYuKtQDVR+ypH3Eog==" saltValue="Y7o0Bh2GSY+24AJNmLbFsA==" spinCount="100000" sheet="1" formatCells="0" formatColumns="0" formatRows="0" insertColumns="0" insertRows="0" insertHyperlinks="0" deleteColumns="0" deleteRows="0"/>
  <mergeCells count="21">
    <mergeCell ref="A1:F1"/>
    <mergeCell ref="A2:G2"/>
    <mergeCell ref="A19:D19"/>
    <mergeCell ref="A34:D34"/>
    <mergeCell ref="A37:B38"/>
    <mergeCell ref="C37:D37"/>
    <mergeCell ref="I47:J47"/>
    <mergeCell ref="C48:D48"/>
    <mergeCell ref="A9:C9"/>
    <mergeCell ref="A48:B49"/>
    <mergeCell ref="C50:D50"/>
    <mergeCell ref="E50:F50"/>
    <mergeCell ref="G50:H50"/>
    <mergeCell ref="A45:F45"/>
    <mergeCell ref="E48:F48"/>
    <mergeCell ref="G48:H48"/>
    <mergeCell ref="C49:D49"/>
    <mergeCell ref="E49:F49"/>
    <mergeCell ref="G49:H49"/>
    <mergeCell ref="E37:F37"/>
    <mergeCell ref="G37:H37"/>
  </mergeCells>
  <pageMargins left="0.7" right="0.7" top="0.75" bottom="0.75" header="0" footer="0"/>
  <pageSetup orientation="landscape"/>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outlinePr summaryBelow="0" summaryRight="0"/>
  </sheetPr>
  <dimension ref="A1:K989"/>
  <sheetViews>
    <sheetView showGridLines="0" workbookViewId="0">
      <selection activeCell="F3" sqref="F3"/>
    </sheetView>
  </sheetViews>
  <sheetFormatPr baseColWidth="10" defaultColWidth="11.25" defaultRowHeight="15" customHeight="1"/>
  <cols>
    <col min="1" max="1" width="62.33203125" customWidth="1"/>
  </cols>
  <sheetData>
    <row r="1" spans="1:11" ht="24.75" customHeight="1">
      <c r="A1" s="347"/>
      <c r="B1" s="324"/>
      <c r="C1" s="324"/>
      <c r="D1" s="324"/>
      <c r="E1" s="324"/>
      <c r="F1" s="324"/>
      <c r="G1" s="23"/>
    </row>
    <row r="2" spans="1:11" ht="40.5" customHeight="1">
      <c r="A2" s="360" t="s">
        <v>535</v>
      </c>
      <c r="B2" s="324"/>
      <c r="C2" s="324"/>
      <c r="D2" s="324"/>
      <c r="E2" s="324"/>
      <c r="F2" s="324"/>
      <c r="G2" s="324"/>
      <c r="H2" s="68"/>
      <c r="I2" s="68"/>
      <c r="J2" s="68"/>
      <c r="K2" s="68"/>
    </row>
    <row r="3" spans="1:11" ht="17.5">
      <c r="A3" s="65" t="s">
        <v>13</v>
      </c>
      <c r="B3" s="1"/>
      <c r="C3" s="1"/>
      <c r="D3" s="1"/>
      <c r="E3" s="1"/>
      <c r="F3" s="1"/>
      <c r="G3" s="1"/>
    </row>
    <row r="4" spans="1:11" ht="17.5">
      <c r="A4" s="65"/>
      <c r="B4" s="1"/>
      <c r="C4" s="1"/>
      <c r="D4" s="1"/>
      <c r="E4" s="1"/>
      <c r="F4" s="1"/>
      <c r="G4" s="1"/>
    </row>
    <row r="5" spans="1:11" ht="21.5" thickBot="1">
      <c r="A5" s="261" t="s">
        <v>932</v>
      </c>
      <c r="B5" s="265"/>
      <c r="C5" s="223"/>
      <c r="D5" s="92"/>
      <c r="E5" s="92"/>
      <c r="F5" s="92"/>
      <c r="G5" s="92"/>
    </row>
    <row r="6" spans="1:11" ht="28">
      <c r="A6" s="280"/>
      <c r="B6" s="123">
        <v>2019</v>
      </c>
      <c r="C6" s="123">
        <v>2020</v>
      </c>
      <c r="D6" s="281">
        <v>2021</v>
      </c>
      <c r="E6" s="281">
        <v>2022</v>
      </c>
      <c r="F6" s="281" t="s">
        <v>709</v>
      </c>
      <c r="G6" s="171" t="s">
        <v>710</v>
      </c>
      <c r="H6" s="68"/>
      <c r="I6" s="68"/>
      <c r="J6" s="68"/>
    </row>
    <row r="7" spans="1:11" ht="15.5">
      <c r="A7" s="263" t="s">
        <v>711</v>
      </c>
      <c r="B7" s="237">
        <v>272</v>
      </c>
      <c r="C7" s="237">
        <v>254</v>
      </c>
      <c r="D7" s="237">
        <v>304</v>
      </c>
      <c r="E7" s="237">
        <v>299.3</v>
      </c>
      <c r="F7" s="237">
        <v>331</v>
      </c>
      <c r="G7" s="237">
        <v>265</v>
      </c>
      <c r="H7" s="68"/>
      <c r="I7" s="68"/>
      <c r="J7" s="68"/>
    </row>
    <row r="8" spans="1:11" ht="15.5">
      <c r="A8" s="263" t="s">
        <v>712</v>
      </c>
      <c r="B8" s="282">
        <v>8.61</v>
      </c>
      <c r="C8" s="282">
        <v>7.35</v>
      </c>
      <c r="D8" s="282">
        <v>10.49</v>
      </c>
      <c r="E8" s="282">
        <v>9.82</v>
      </c>
      <c r="F8" s="282">
        <v>12.8</v>
      </c>
      <c r="G8" s="282">
        <v>8.9499999999999993</v>
      </c>
      <c r="H8" s="68"/>
      <c r="I8" s="68"/>
      <c r="J8" s="68"/>
    </row>
    <row r="9" spans="1:11" ht="15.5">
      <c r="A9" s="88" t="s">
        <v>933</v>
      </c>
      <c r="B9" s="88"/>
      <c r="C9" s="88"/>
      <c r="D9" s="88"/>
      <c r="E9" s="88"/>
      <c r="F9" s="88"/>
      <c r="G9" s="283"/>
      <c r="H9" s="68"/>
      <c r="I9" s="68"/>
      <c r="J9" s="68"/>
    </row>
    <row r="10" spans="1:11" ht="15.5">
      <c r="A10" s="18"/>
      <c r="B10" s="18"/>
      <c r="C10" s="18"/>
      <c r="D10" s="18"/>
      <c r="E10" s="18"/>
      <c r="F10" s="18"/>
      <c r="H10" s="92"/>
    </row>
    <row r="11" spans="1:11" ht="21.5" thickBot="1">
      <c r="A11" s="261" t="s">
        <v>934</v>
      </c>
      <c r="B11" s="265"/>
      <c r="C11" s="223"/>
      <c r="D11" s="92"/>
      <c r="E11" s="92"/>
      <c r="F11" s="92"/>
      <c r="H11" s="68"/>
      <c r="I11" s="68"/>
      <c r="J11" s="68"/>
    </row>
    <row r="12" spans="1:11" ht="28">
      <c r="A12" s="262" t="s">
        <v>713</v>
      </c>
      <c r="B12" s="87">
        <v>2019</v>
      </c>
      <c r="C12" s="87">
        <v>2020</v>
      </c>
      <c r="D12" s="171">
        <v>2021</v>
      </c>
      <c r="E12" s="171">
        <v>2022</v>
      </c>
      <c r="F12" s="281" t="s">
        <v>709</v>
      </c>
      <c r="G12" s="171" t="s">
        <v>710</v>
      </c>
      <c r="H12" s="68"/>
      <c r="I12" s="68"/>
      <c r="J12" s="68"/>
    </row>
    <row r="13" spans="1:11" ht="15.5">
      <c r="A13" s="263" t="s">
        <v>714</v>
      </c>
      <c r="B13" s="237">
        <v>769</v>
      </c>
      <c r="C13" s="237">
        <v>636</v>
      </c>
      <c r="D13" s="237">
        <v>975</v>
      </c>
      <c r="E13" s="237">
        <v>1131</v>
      </c>
      <c r="F13" s="237">
        <v>442</v>
      </c>
      <c r="G13" s="237">
        <v>1515</v>
      </c>
      <c r="H13" s="68"/>
      <c r="I13" s="68"/>
      <c r="J13" s="68"/>
    </row>
    <row r="14" spans="1:11" ht="15.5">
      <c r="A14" s="263" t="s">
        <v>715</v>
      </c>
      <c r="B14" s="237">
        <v>26</v>
      </c>
      <c r="C14" s="237">
        <v>31</v>
      </c>
      <c r="D14" s="237">
        <v>45</v>
      </c>
      <c r="E14" s="237">
        <v>59.3</v>
      </c>
      <c r="F14" s="237">
        <v>17</v>
      </c>
      <c r="G14" s="237">
        <v>64</v>
      </c>
      <c r="H14" s="68"/>
      <c r="I14" s="68"/>
      <c r="J14" s="68"/>
    </row>
    <row r="15" spans="1:11" ht="15.5">
      <c r="A15" s="263" t="s">
        <v>716</v>
      </c>
      <c r="B15" s="237">
        <v>45.9</v>
      </c>
      <c r="C15" s="237">
        <v>31.7</v>
      </c>
      <c r="D15" s="237">
        <v>51</v>
      </c>
      <c r="E15" s="237">
        <v>58.97</v>
      </c>
      <c r="F15" s="237">
        <v>61</v>
      </c>
      <c r="G15" s="237">
        <v>66</v>
      </c>
      <c r="H15" s="68"/>
      <c r="I15" s="68"/>
      <c r="J15" s="68"/>
    </row>
    <row r="16" spans="1:11" ht="15.5">
      <c r="A16" s="263" t="s">
        <v>717</v>
      </c>
      <c r="B16" s="237">
        <v>1219</v>
      </c>
      <c r="C16" s="237">
        <v>1243</v>
      </c>
      <c r="D16" s="237">
        <v>1275</v>
      </c>
      <c r="E16" s="237">
        <v>1589</v>
      </c>
      <c r="F16" s="237">
        <v>501</v>
      </c>
      <c r="G16" s="237">
        <v>2063</v>
      </c>
      <c r="H16" s="68"/>
      <c r="I16" s="68"/>
      <c r="J16" s="68"/>
    </row>
    <row r="17" spans="1:10" ht="15.5">
      <c r="A17" s="242" t="s">
        <v>708</v>
      </c>
      <c r="B17" s="199">
        <v>2060</v>
      </c>
      <c r="C17" s="199">
        <v>2029</v>
      </c>
      <c r="D17" s="199">
        <v>2346</v>
      </c>
      <c r="E17" s="199">
        <v>2838</v>
      </c>
      <c r="F17" s="199">
        <v>1021</v>
      </c>
      <c r="G17" s="199">
        <v>3708</v>
      </c>
      <c r="H17" s="68"/>
      <c r="I17" s="68"/>
      <c r="J17" s="68"/>
    </row>
    <row r="18" spans="1:10" ht="15.5">
      <c r="A18" s="88" t="s">
        <v>935</v>
      </c>
      <c r="B18" s="88"/>
      <c r="C18" s="88"/>
      <c r="D18" s="88"/>
      <c r="E18" s="88"/>
      <c r="F18" s="88"/>
      <c r="G18" s="283"/>
      <c r="H18" s="68"/>
      <c r="I18" s="68"/>
      <c r="J18" s="68"/>
    </row>
    <row r="19" spans="1:10" ht="15.5">
      <c r="A19" s="18"/>
      <c r="B19" s="18"/>
      <c r="C19" s="18"/>
      <c r="D19" s="18"/>
      <c r="E19" s="18"/>
      <c r="F19" s="18"/>
      <c r="H19" s="68"/>
      <c r="I19" s="68"/>
      <c r="J19" s="68"/>
    </row>
    <row r="20" spans="1:10" ht="21.5" thickBot="1">
      <c r="A20" s="261" t="s">
        <v>936</v>
      </c>
      <c r="B20" s="265"/>
      <c r="C20" s="223"/>
      <c r="D20" s="92"/>
      <c r="E20" s="92"/>
      <c r="F20" s="92"/>
      <c r="H20" s="68"/>
      <c r="I20" s="68"/>
      <c r="J20" s="68"/>
    </row>
    <row r="21" spans="1:10" ht="28">
      <c r="A21" s="124" t="s">
        <v>718</v>
      </c>
      <c r="B21" s="87">
        <v>2019</v>
      </c>
      <c r="C21" s="87">
        <v>2020</v>
      </c>
      <c r="D21" s="171">
        <v>2021</v>
      </c>
      <c r="E21" s="171">
        <v>2022</v>
      </c>
      <c r="F21" s="281" t="s">
        <v>709</v>
      </c>
      <c r="G21" s="171" t="s">
        <v>710</v>
      </c>
      <c r="H21" s="88"/>
    </row>
    <row r="22" spans="1:10" ht="15.5">
      <c r="A22" s="260" t="s">
        <v>714</v>
      </c>
      <c r="B22" s="230">
        <v>102</v>
      </c>
      <c r="C22" s="230">
        <v>83</v>
      </c>
      <c r="D22" s="230">
        <v>124</v>
      </c>
      <c r="E22" s="284">
        <v>113</v>
      </c>
      <c r="F22" s="284">
        <v>44</v>
      </c>
      <c r="G22" s="284">
        <v>152</v>
      </c>
      <c r="H22" s="88"/>
    </row>
    <row r="23" spans="1:10" ht="15.5">
      <c r="A23" s="260" t="s">
        <v>715</v>
      </c>
      <c r="B23" s="230">
        <v>3</v>
      </c>
      <c r="C23" s="230">
        <v>4</v>
      </c>
      <c r="D23" s="284">
        <v>5</v>
      </c>
      <c r="E23" s="284">
        <v>6</v>
      </c>
      <c r="F23" s="284">
        <v>2</v>
      </c>
      <c r="G23" s="284">
        <v>6</v>
      </c>
      <c r="H23" s="88"/>
    </row>
    <row r="24" spans="1:10" ht="15.5">
      <c r="A24" s="260" t="s">
        <v>719</v>
      </c>
      <c r="B24" s="230">
        <v>4</v>
      </c>
      <c r="C24" s="230">
        <v>11</v>
      </c>
      <c r="D24" s="230">
        <v>13</v>
      </c>
      <c r="E24" s="284">
        <v>15</v>
      </c>
      <c r="F24" s="284">
        <v>0</v>
      </c>
      <c r="G24" s="284">
        <v>1</v>
      </c>
      <c r="H24" s="88"/>
    </row>
    <row r="25" spans="1:10" ht="15.5">
      <c r="A25" s="260" t="s">
        <v>716</v>
      </c>
      <c r="B25" s="230">
        <v>6</v>
      </c>
      <c r="C25" s="230">
        <v>4</v>
      </c>
      <c r="D25" s="230">
        <v>6</v>
      </c>
      <c r="E25" s="284">
        <v>6</v>
      </c>
      <c r="F25" s="284">
        <v>6</v>
      </c>
      <c r="G25" s="284">
        <v>7</v>
      </c>
    </row>
    <row r="26" spans="1:10" ht="15.5">
      <c r="A26" s="260" t="s">
        <v>717</v>
      </c>
      <c r="B26" s="230">
        <v>161</v>
      </c>
      <c r="C26" s="230">
        <v>163</v>
      </c>
      <c r="D26" s="230">
        <v>161</v>
      </c>
      <c r="E26" s="284">
        <v>159</v>
      </c>
      <c r="F26" s="284">
        <v>50</v>
      </c>
      <c r="G26" s="284">
        <v>206</v>
      </c>
    </row>
    <row r="27" spans="1:10" ht="15.5">
      <c r="A27" s="88" t="s">
        <v>885</v>
      </c>
      <c r="B27" s="88"/>
      <c r="C27" s="88"/>
      <c r="D27" s="88"/>
      <c r="E27" s="88"/>
      <c r="F27" s="88"/>
      <c r="G27" s="88"/>
    </row>
    <row r="28" spans="1:10" ht="15.5">
      <c r="A28" s="18"/>
      <c r="B28" s="18"/>
      <c r="C28" s="18"/>
      <c r="D28" s="18"/>
      <c r="E28" s="18"/>
      <c r="F28" s="18"/>
      <c r="G28" s="18"/>
    </row>
    <row r="29" spans="1:10" ht="21.5" thickBot="1">
      <c r="A29" s="261" t="s">
        <v>937</v>
      </c>
      <c r="B29" s="265"/>
      <c r="C29" s="223"/>
      <c r="D29" s="92"/>
      <c r="E29" s="92"/>
      <c r="F29" s="92"/>
      <c r="G29" s="92"/>
    </row>
    <row r="30" spans="1:10" ht="28">
      <c r="A30" s="124" t="s">
        <v>720</v>
      </c>
      <c r="B30" s="87">
        <v>2019</v>
      </c>
      <c r="C30" s="87">
        <v>2020</v>
      </c>
      <c r="D30" s="171">
        <v>2021</v>
      </c>
      <c r="E30" s="171">
        <v>2022</v>
      </c>
      <c r="F30" s="171" t="s">
        <v>709</v>
      </c>
      <c r="G30" s="171" t="s">
        <v>710</v>
      </c>
    </row>
    <row r="31" spans="1:10" ht="15.5">
      <c r="A31" s="260" t="s">
        <v>721</v>
      </c>
      <c r="B31" s="218">
        <v>64769</v>
      </c>
      <c r="C31" s="218">
        <v>55501</v>
      </c>
      <c r="D31" s="218">
        <v>83918</v>
      </c>
      <c r="E31" s="218">
        <v>97281</v>
      </c>
      <c r="F31" s="218">
        <v>39466</v>
      </c>
      <c r="G31" s="218">
        <v>125617</v>
      </c>
    </row>
    <row r="32" spans="1:10" ht="15.5">
      <c r="A32" s="236" t="s">
        <v>722</v>
      </c>
      <c r="B32" s="218">
        <v>440</v>
      </c>
      <c r="C32" s="218">
        <v>587</v>
      </c>
      <c r="D32" s="218">
        <v>531</v>
      </c>
      <c r="E32" s="218">
        <v>662</v>
      </c>
      <c r="F32" s="218">
        <v>284</v>
      </c>
      <c r="G32" s="218">
        <v>1169</v>
      </c>
    </row>
    <row r="33" spans="1:7" ht="15.5">
      <c r="A33" s="236" t="s">
        <v>723</v>
      </c>
      <c r="B33" s="237">
        <v>65209</v>
      </c>
      <c r="C33" s="237">
        <v>56088</v>
      </c>
      <c r="D33" s="237">
        <v>84449</v>
      </c>
      <c r="E33" s="237">
        <v>97943</v>
      </c>
      <c r="F33" s="218">
        <v>39466</v>
      </c>
      <c r="G33" s="218">
        <v>126786</v>
      </c>
    </row>
    <row r="34" spans="1:7" ht="15.5">
      <c r="A34" s="88" t="s">
        <v>938</v>
      </c>
      <c r="B34" s="88"/>
      <c r="C34" s="88"/>
      <c r="D34" s="88"/>
      <c r="E34" s="88"/>
      <c r="F34" s="88"/>
      <c r="G34" s="88"/>
    </row>
    <row r="35" spans="1:7" ht="15.5">
      <c r="A35" s="18"/>
      <c r="B35" s="18"/>
      <c r="C35" s="18"/>
      <c r="D35" s="18"/>
      <c r="E35" s="18"/>
      <c r="F35" s="18"/>
      <c r="G35" s="18"/>
    </row>
    <row r="36" spans="1:7" ht="21.5" thickBot="1">
      <c r="A36" s="261" t="s">
        <v>939</v>
      </c>
      <c r="B36" s="265"/>
      <c r="C36" s="223"/>
      <c r="D36" s="92"/>
      <c r="E36" s="92"/>
      <c r="F36" s="92"/>
      <c r="G36" s="92"/>
    </row>
    <row r="37" spans="1:7" ht="15" customHeight="1">
      <c r="A37" s="124" t="s">
        <v>724</v>
      </c>
      <c r="B37" s="87">
        <v>2019</v>
      </c>
      <c r="C37" s="87">
        <v>2020</v>
      </c>
      <c r="D37" s="171">
        <v>2021</v>
      </c>
      <c r="E37" s="171">
        <v>2022</v>
      </c>
      <c r="F37" s="281" t="s">
        <v>709</v>
      </c>
      <c r="G37" s="171" t="s">
        <v>710</v>
      </c>
    </row>
    <row r="38" spans="1:7" ht="15.5">
      <c r="A38" s="260" t="s">
        <v>725</v>
      </c>
      <c r="B38" s="230">
        <v>8.59</v>
      </c>
      <c r="C38" s="230">
        <v>7.27</v>
      </c>
      <c r="D38" s="285">
        <f t="shared" ref="D38:D40" si="0">D31*1000/8049700</f>
        <v>10.424984782041566</v>
      </c>
      <c r="E38" s="285">
        <f t="shared" ref="E38:E40" si="1">E31*1000/9971400</f>
        <v>9.7560021661953193</v>
      </c>
      <c r="F38" s="285">
        <f t="shared" ref="F38:F40" si="2">F31*1000/3084200</f>
        <v>12.796187017703133</v>
      </c>
      <c r="G38" s="285">
        <f>(G31*1000/14162400)</f>
        <v>8.8697537140597635</v>
      </c>
    </row>
    <row r="39" spans="1:7" ht="15.75" customHeight="1">
      <c r="A39" s="260" t="s">
        <v>726</v>
      </c>
      <c r="B39" s="230">
        <v>0.02</v>
      </c>
      <c r="C39" s="230">
        <v>0.08</v>
      </c>
      <c r="D39" s="285">
        <f t="shared" si="0"/>
        <v>6.5965191249363328E-2</v>
      </c>
      <c r="E39" s="285">
        <f t="shared" si="1"/>
        <v>6.6389875042621893E-2</v>
      </c>
      <c r="F39" s="285">
        <f t="shared" si="2"/>
        <v>9.208222553660593E-2</v>
      </c>
      <c r="G39" s="285">
        <f t="shared" ref="G39:G40" si="3">G32*1000/14162400</f>
        <v>8.2542506919731112E-2</v>
      </c>
    </row>
    <row r="40" spans="1:7" ht="15.75" customHeight="1">
      <c r="A40" s="260" t="s">
        <v>723</v>
      </c>
      <c r="B40" s="230">
        <v>8.61</v>
      </c>
      <c r="C40" s="230">
        <v>7.35</v>
      </c>
      <c r="D40" s="285">
        <f t="shared" si="0"/>
        <v>10.490949973290929</v>
      </c>
      <c r="E40" s="285">
        <f t="shared" si="1"/>
        <v>9.82239204123794</v>
      </c>
      <c r="F40" s="285">
        <f t="shared" si="2"/>
        <v>12.796187017703133</v>
      </c>
      <c r="G40" s="285">
        <f t="shared" si="3"/>
        <v>8.9522962209794947</v>
      </c>
    </row>
    <row r="41" spans="1:7" ht="15.75" customHeight="1">
      <c r="A41" s="286" t="s">
        <v>940</v>
      </c>
    </row>
    <row r="42" spans="1:7" ht="15.75" customHeight="1">
      <c r="A42" s="18"/>
      <c r="B42" s="287"/>
      <c r="C42" s="287"/>
      <c r="D42" s="287"/>
      <c r="E42" s="287"/>
      <c r="F42" s="287"/>
      <c r="G42" s="287"/>
    </row>
    <row r="43" spans="1:7" ht="15.75" customHeight="1">
      <c r="A43" s="18"/>
      <c r="B43" s="18"/>
      <c r="C43" s="18"/>
      <c r="D43" s="18"/>
      <c r="E43" s="18"/>
      <c r="F43" s="18"/>
      <c r="G43" s="18"/>
    </row>
    <row r="44" spans="1:7" ht="15.75" customHeight="1">
      <c r="A44" s="18"/>
      <c r="B44" s="18"/>
      <c r="C44" s="18"/>
      <c r="D44" s="18"/>
      <c r="E44" s="18"/>
      <c r="F44" s="18"/>
      <c r="G44" s="18"/>
    </row>
    <row r="45" spans="1:7" ht="15.75" customHeight="1">
      <c r="A45" s="18"/>
      <c r="B45" s="18"/>
      <c r="C45" s="18"/>
      <c r="D45" s="18"/>
      <c r="E45" s="18"/>
      <c r="F45" s="18"/>
      <c r="G45" s="18"/>
    </row>
    <row r="46" spans="1:7" ht="15.75" customHeight="1"/>
    <row r="47" spans="1:7" ht="15.75" customHeight="1"/>
    <row r="48" spans="1:7"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sheetData>
  <sheetProtection algorithmName="SHA-512" hashValue="saeJ/D0mhISKZOPFoPcRsFcr0m3MHylvR9nQAQbZM+TzhlSGsJZdlOmjptaSl8eGfUmjfv0lKWDnUTDHdnq8XA==" saltValue="44RypEnT49NBhpBlUei39Q==" spinCount="100000" sheet="1" formatCells="0" formatColumns="0" formatRows="0" insertColumns="0" insertRows="0" insertHyperlinks="0" deleteColumns="0" deleteRows="0"/>
  <mergeCells count="2">
    <mergeCell ref="A1:F1"/>
    <mergeCell ref="A2:G2"/>
  </mergeCells>
  <pageMargins left="0.7" right="0.7" top="0.75" bottom="0.75" header="0" footer="0"/>
  <pageSetup orientation="landscape"/>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outlinePr summaryBelow="0" summaryRight="0"/>
  </sheetPr>
  <dimension ref="A1:S1000"/>
  <sheetViews>
    <sheetView showGridLines="0" workbookViewId="0">
      <selection activeCell="F3" sqref="F3"/>
    </sheetView>
  </sheetViews>
  <sheetFormatPr baseColWidth="10" defaultColWidth="11.25" defaultRowHeight="15" customHeight="1"/>
  <cols>
    <col min="1" max="1" width="44.4140625" customWidth="1"/>
  </cols>
  <sheetData>
    <row r="1" spans="1:18" ht="24.75" customHeight="1">
      <c r="A1" s="347"/>
      <c r="B1" s="324"/>
      <c r="C1" s="324"/>
      <c r="D1" s="324"/>
      <c r="E1" s="324"/>
      <c r="F1" s="324"/>
      <c r="G1" s="23"/>
      <c r="H1" s="1"/>
      <c r="I1" s="1"/>
      <c r="J1" s="1"/>
      <c r="K1" s="1"/>
    </row>
    <row r="2" spans="1:18" ht="40.5" customHeight="1">
      <c r="A2" s="360" t="s">
        <v>535</v>
      </c>
      <c r="B2" s="324"/>
      <c r="C2" s="324"/>
      <c r="D2" s="324"/>
      <c r="E2" s="324"/>
      <c r="F2" s="324"/>
      <c r="G2" s="324"/>
      <c r="H2" s="1"/>
      <c r="I2" s="1"/>
      <c r="J2" s="1"/>
      <c r="K2" s="1"/>
    </row>
    <row r="3" spans="1:18" ht="17.5">
      <c r="A3" s="65" t="s">
        <v>14</v>
      </c>
      <c r="B3" s="18"/>
      <c r="C3" s="18"/>
      <c r="D3" s="18"/>
      <c r="E3" s="18"/>
      <c r="F3" s="18"/>
      <c r="G3" s="18"/>
      <c r="H3" s="18"/>
      <c r="I3" s="18"/>
      <c r="J3" s="18"/>
      <c r="K3" s="18"/>
    </row>
    <row r="4" spans="1:18" ht="17.5">
      <c r="A4" s="65"/>
      <c r="B4" s="18"/>
      <c r="C4" s="18"/>
      <c r="D4" s="18"/>
      <c r="E4" s="18"/>
      <c r="F4" s="18"/>
      <c r="G4" s="18"/>
      <c r="H4" s="18"/>
      <c r="I4" s="18"/>
      <c r="J4" s="18"/>
      <c r="K4" s="18"/>
    </row>
    <row r="5" spans="1:18" ht="21.5" thickBot="1">
      <c r="A5" s="261" t="s">
        <v>941</v>
      </c>
      <c r="B5" s="288"/>
      <c r="C5" s="214"/>
      <c r="D5" s="18"/>
      <c r="E5" s="18"/>
      <c r="F5" s="18"/>
      <c r="G5" s="18"/>
      <c r="H5" s="18"/>
      <c r="I5" s="18"/>
      <c r="J5" s="18"/>
      <c r="K5" s="18"/>
    </row>
    <row r="6" spans="1:18" ht="15.5">
      <c r="A6" s="124" t="s">
        <v>758</v>
      </c>
      <c r="B6" s="87">
        <v>2019</v>
      </c>
      <c r="C6" s="87">
        <v>2020</v>
      </c>
      <c r="D6" s="171">
        <v>2021</v>
      </c>
      <c r="E6" s="171">
        <v>2022</v>
      </c>
      <c r="F6" s="171">
        <v>2023</v>
      </c>
      <c r="G6" s="18"/>
      <c r="H6" s="18"/>
      <c r="I6" s="18"/>
      <c r="J6" s="18"/>
      <c r="K6" s="18"/>
    </row>
    <row r="7" spans="1:18" ht="15.5">
      <c r="A7" s="260" t="s">
        <v>759</v>
      </c>
      <c r="B7" s="230">
        <v>12.6</v>
      </c>
      <c r="C7" s="230">
        <v>12.2</v>
      </c>
      <c r="D7" s="230">
        <v>13.6</v>
      </c>
      <c r="E7" s="230">
        <v>17.3</v>
      </c>
      <c r="F7" s="289">
        <v>26</v>
      </c>
      <c r="G7" s="68"/>
      <c r="H7" s="88"/>
      <c r="I7" s="88"/>
      <c r="J7" s="88"/>
      <c r="K7" s="88"/>
    </row>
    <row r="8" spans="1:18" ht="15.5">
      <c r="A8" s="260" t="s">
        <v>760</v>
      </c>
      <c r="B8" s="230">
        <v>8.1999999999999993</v>
      </c>
      <c r="C8" s="230">
        <v>11.3</v>
      </c>
      <c r="D8" s="230">
        <v>11.3</v>
      </c>
      <c r="E8" s="230">
        <v>16.3</v>
      </c>
      <c r="F8" s="289">
        <v>24.9</v>
      </c>
      <c r="G8" s="68"/>
      <c r="H8" s="88"/>
      <c r="I8" s="88"/>
      <c r="J8" s="88"/>
      <c r="K8" s="88"/>
    </row>
    <row r="9" spans="1:18" ht="15.5">
      <c r="A9" s="260" t="s">
        <v>761</v>
      </c>
      <c r="B9" s="230">
        <v>4.4000000000000004</v>
      </c>
      <c r="C9" s="230">
        <v>0.9</v>
      </c>
      <c r="D9" s="230">
        <v>2.2999999999999998</v>
      </c>
      <c r="E9" s="289">
        <v>1.04</v>
      </c>
      <c r="F9" s="289">
        <v>1.1000000000000001</v>
      </c>
      <c r="G9" s="68"/>
      <c r="H9" s="88"/>
      <c r="I9" s="88"/>
      <c r="J9" s="88"/>
      <c r="K9" s="88"/>
    </row>
    <row r="10" spans="1:18" ht="15.5">
      <c r="A10" s="88" t="s">
        <v>942</v>
      </c>
      <c r="B10" s="18"/>
      <c r="C10" s="18"/>
      <c r="D10" s="18"/>
      <c r="E10" s="18"/>
      <c r="F10" s="18"/>
      <c r="G10" s="18"/>
      <c r="H10" s="18"/>
      <c r="I10" s="18"/>
      <c r="J10" s="18"/>
      <c r="K10" s="18"/>
    </row>
    <row r="11" spans="1:18" ht="15.5">
      <c r="A11" s="18"/>
      <c r="B11" s="18"/>
      <c r="C11" s="18"/>
      <c r="D11" s="18"/>
      <c r="E11" s="18"/>
      <c r="F11" s="18"/>
      <c r="G11" s="18"/>
      <c r="H11" s="18"/>
      <c r="I11" s="18"/>
      <c r="J11" s="18"/>
      <c r="K11" s="18"/>
    </row>
    <row r="12" spans="1:18" ht="21.5" thickBot="1">
      <c r="A12" s="135" t="s">
        <v>943</v>
      </c>
      <c r="B12" s="125"/>
      <c r="C12" s="92"/>
      <c r="D12" s="92"/>
      <c r="E12" s="92"/>
      <c r="F12" s="92"/>
      <c r="G12" s="92"/>
      <c r="H12" s="92"/>
      <c r="I12" s="92"/>
      <c r="J12" s="92"/>
      <c r="K12" s="92"/>
    </row>
    <row r="13" spans="1:18" ht="15.5">
      <c r="A13" s="274" t="s">
        <v>477</v>
      </c>
      <c r="B13" s="379">
        <v>2022</v>
      </c>
      <c r="C13" s="369"/>
      <c r="D13" s="369"/>
      <c r="E13" s="369"/>
      <c r="F13" s="369"/>
      <c r="G13" s="369"/>
      <c r="H13" s="369"/>
      <c r="I13" s="369"/>
      <c r="J13" s="379">
        <v>2023</v>
      </c>
      <c r="K13" s="369"/>
      <c r="L13" s="369"/>
      <c r="M13" s="369"/>
      <c r="N13" s="369"/>
      <c r="O13" s="369"/>
      <c r="P13" s="369"/>
      <c r="Q13" s="369"/>
      <c r="R13" s="68"/>
    </row>
    <row r="14" spans="1:18" ht="15.5">
      <c r="A14" s="136" t="s">
        <v>762</v>
      </c>
      <c r="B14" s="377" t="s">
        <v>763</v>
      </c>
      <c r="C14" s="341"/>
      <c r="D14" s="341"/>
      <c r="E14" s="342"/>
      <c r="F14" s="377" t="s">
        <v>764</v>
      </c>
      <c r="G14" s="341"/>
      <c r="H14" s="341"/>
      <c r="I14" s="342"/>
      <c r="J14" s="377" t="s">
        <v>763</v>
      </c>
      <c r="K14" s="341"/>
      <c r="L14" s="341"/>
      <c r="M14" s="342"/>
      <c r="N14" s="377" t="s">
        <v>764</v>
      </c>
      <c r="O14" s="341"/>
      <c r="P14" s="341"/>
      <c r="Q14" s="342"/>
      <c r="R14" s="68"/>
    </row>
    <row r="15" spans="1:18" ht="15.5">
      <c r="A15" s="137" t="s">
        <v>765</v>
      </c>
      <c r="B15" s="377" t="s">
        <v>766</v>
      </c>
      <c r="C15" s="341"/>
      <c r="D15" s="341"/>
      <c r="E15" s="342"/>
      <c r="F15" s="377" t="s">
        <v>766</v>
      </c>
      <c r="G15" s="341"/>
      <c r="H15" s="341"/>
      <c r="I15" s="342"/>
      <c r="J15" s="377" t="s">
        <v>766</v>
      </c>
      <c r="K15" s="341"/>
      <c r="L15" s="341"/>
      <c r="M15" s="342"/>
      <c r="N15" s="377" t="s">
        <v>766</v>
      </c>
      <c r="O15" s="341"/>
      <c r="P15" s="341"/>
      <c r="Q15" s="342"/>
      <c r="R15" s="68"/>
    </row>
    <row r="16" spans="1:18" ht="15.5">
      <c r="A16" s="136" t="s">
        <v>767</v>
      </c>
      <c r="B16" s="377" t="s">
        <v>768</v>
      </c>
      <c r="C16" s="341"/>
      <c r="D16" s="341"/>
      <c r="E16" s="342"/>
      <c r="F16" s="377" t="s">
        <v>768</v>
      </c>
      <c r="G16" s="341"/>
      <c r="H16" s="341"/>
      <c r="I16" s="342"/>
      <c r="J16" s="377" t="s">
        <v>768</v>
      </c>
      <c r="K16" s="341"/>
      <c r="L16" s="341"/>
      <c r="M16" s="342"/>
      <c r="N16" s="377" t="s">
        <v>768</v>
      </c>
      <c r="O16" s="341"/>
      <c r="P16" s="341"/>
      <c r="Q16" s="342"/>
      <c r="R16" s="68"/>
    </row>
    <row r="17" spans="1:19" ht="15.5" customHeight="1">
      <c r="A17" s="137" t="s">
        <v>769</v>
      </c>
      <c r="B17" s="377" t="s">
        <v>770</v>
      </c>
      <c r="C17" s="341"/>
      <c r="D17" s="341"/>
      <c r="E17" s="342"/>
      <c r="F17" s="377" t="s">
        <v>770</v>
      </c>
      <c r="G17" s="341"/>
      <c r="H17" s="341"/>
      <c r="I17" s="342"/>
      <c r="J17" s="377" t="s">
        <v>770</v>
      </c>
      <c r="K17" s="341"/>
      <c r="L17" s="341"/>
      <c r="M17" s="342"/>
      <c r="N17" s="377" t="s">
        <v>770</v>
      </c>
      <c r="O17" s="341"/>
      <c r="P17" s="341"/>
      <c r="Q17" s="342"/>
      <c r="R17" s="68"/>
      <c r="S17" s="68"/>
    </row>
    <row r="18" spans="1:19" ht="49.5" customHeight="1">
      <c r="A18" s="138" t="s">
        <v>771</v>
      </c>
      <c r="B18" s="378" t="s">
        <v>772</v>
      </c>
      <c r="C18" s="341"/>
      <c r="D18" s="341"/>
      <c r="E18" s="342"/>
      <c r="F18" s="378" t="s">
        <v>773</v>
      </c>
      <c r="G18" s="341"/>
      <c r="H18" s="341"/>
      <c r="I18" s="342"/>
      <c r="J18" s="378" t="s">
        <v>772</v>
      </c>
      <c r="K18" s="341"/>
      <c r="L18" s="341"/>
      <c r="M18" s="342"/>
      <c r="N18" s="378" t="s">
        <v>773</v>
      </c>
      <c r="O18" s="341"/>
      <c r="P18" s="341"/>
      <c r="Q18" s="342"/>
      <c r="R18" s="68"/>
      <c r="S18" s="68"/>
    </row>
    <row r="19" spans="1:19" ht="15.5">
      <c r="A19" s="138" t="s">
        <v>774</v>
      </c>
      <c r="B19" s="377" t="s">
        <v>775</v>
      </c>
      <c r="C19" s="341"/>
      <c r="D19" s="341"/>
      <c r="E19" s="342"/>
      <c r="F19" s="377" t="s">
        <v>776</v>
      </c>
      <c r="G19" s="341"/>
      <c r="H19" s="341"/>
      <c r="I19" s="342"/>
      <c r="J19" s="377" t="s">
        <v>775</v>
      </c>
      <c r="K19" s="341"/>
      <c r="L19" s="341"/>
      <c r="M19" s="342"/>
      <c r="N19" s="377" t="s">
        <v>776</v>
      </c>
      <c r="O19" s="341"/>
      <c r="P19" s="341"/>
      <c r="Q19" s="342"/>
      <c r="R19" s="68"/>
      <c r="S19" s="68"/>
    </row>
    <row r="20" spans="1:19" ht="15.5">
      <c r="A20" s="138" t="s">
        <v>777</v>
      </c>
      <c r="B20" s="377" t="s">
        <v>778</v>
      </c>
      <c r="C20" s="341"/>
      <c r="D20" s="341"/>
      <c r="E20" s="342"/>
      <c r="F20" s="377" t="s">
        <v>779</v>
      </c>
      <c r="G20" s="341"/>
      <c r="H20" s="341"/>
      <c r="I20" s="342"/>
      <c r="J20" s="377" t="s">
        <v>780</v>
      </c>
      <c r="K20" s="341"/>
      <c r="L20" s="341"/>
      <c r="M20" s="342"/>
      <c r="N20" s="377" t="s">
        <v>781</v>
      </c>
      <c r="O20" s="341"/>
      <c r="P20" s="341"/>
      <c r="Q20" s="342"/>
      <c r="R20" s="68"/>
      <c r="S20" s="68"/>
    </row>
    <row r="21" spans="1:19" ht="15.5">
      <c r="A21" s="138" t="s">
        <v>782</v>
      </c>
      <c r="B21" s="377" t="s">
        <v>783</v>
      </c>
      <c r="C21" s="341"/>
      <c r="D21" s="341"/>
      <c r="E21" s="342"/>
      <c r="F21" s="377" t="s">
        <v>783</v>
      </c>
      <c r="G21" s="341"/>
      <c r="H21" s="341"/>
      <c r="I21" s="342"/>
      <c r="J21" s="377" t="s">
        <v>783</v>
      </c>
      <c r="K21" s="341"/>
      <c r="L21" s="341"/>
      <c r="M21" s="342"/>
      <c r="N21" s="377" t="s">
        <v>783</v>
      </c>
      <c r="O21" s="341"/>
      <c r="P21" s="341"/>
      <c r="Q21" s="342"/>
      <c r="R21" s="68"/>
      <c r="S21" s="68"/>
    </row>
    <row r="22" spans="1:19" ht="15.5">
      <c r="A22" s="138" t="s">
        <v>784</v>
      </c>
      <c r="B22" s="377" t="s">
        <v>785</v>
      </c>
      <c r="C22" s="341"/>
      <c r="D22" s="341"/>
      <c r="E22" s="342"/>
      <c r="F22" s="377" t="s">
        <v>785</v>
      </c>
      <c r="G22" s="341"/>
      <c r="H22" s="341"/>
      <c r="I22" s="342"/>
      <c r="J22" s="377" t="s">
        <v>785</v>
      </c>
      <c r="K22" s="341"/>
      <c r="L22" s="341"/>
      <c r="M22" s="342"/>
      <c r="N22" s="377" t="s">
        <v>785</v>
      </c>
      <c r="O22" s="341"/>
      <c r="P22" s="341"/>
      <c r="Q22" s="342"/>
      <c r="R22" s="68"/>
    </row>
    <row r="23" spans="1:19" ht="15.5">
      <c r="A23" s="138" t="s">
        <v>786</v>
      </c>
      <c r="B23" s="377" t="s">
        <v>785</v>
      </c>
      <c r="C23" s="341"/>
      <c r="D23" s="341"/>
      <c r="E23" s="342"/>
      <c r="F23" s="377" t="s">
        <v>785</v>
      </c>
      <c r="G23" s="341"/>
      <c r="H23" s="341"/>
      <c r="I23" s="342"/>
      <c r="J23" s="377" t="s">
        <v>785</v>
      </c>
      <c r="K23" s="341"/>
      <c r="L23" s="341"/>
      <c r="M23" s="342"/>
      <c r="N23" s="377" t="s">
        <v>785</v>
      </c>
      <c r="O23" s="341"/>
      <c r="P23" s="341"/>
      <c r="Q23" s="342"/>
      <c r="R23" s="68"/>
    </row>
    <row r="24" spans="1:19" ht="15.75" customHeight="1">
      <c r="A24" s="138" t="s">
        <v>787</v>
      </c>
      <c r="B24" s="377" t="s">
        <v>788</v>
      </c>
      <c r="C24" s="341"/>
      <c r="D24" s="341"/>
      <c r="E24" s="342"/>
      <c r="F24" s="377" t="s">
        <v>788</v>
      </c>
      <c r="G24" s="341"/>
      <c r="H24" s="341"/>
      <c r="I24" s="342"/>
      <c r="J24" s="377" t="s">
        <v>788</v>
      </c>
      <c r="K24" s="341"/>
      <c r="L24" s="341"/>
      <c r="M24" s="342"/>
      <c r="N24" s="377" t="s">
        <v>788</v>
      </c>
      <c r="O24" s="341"/>
      <c r="P24" s="341"/>
      <c r="Q24" s="342"/>
    </row>
    <row r="25" spans="1:19" ht="15.75" customHeight="1">
      <c r="A25" s="88" t="s">
        <v>944</v>
      </c>
      <c r="B25" s="18"/>
      <c r="C25" s="18"/>
      <c r="D25" s="18"/>
      <c r="E25" s="18"/>
      <c r="F25" s="18"/>
      <c r="G25" s="18"/>
      <c r="H25" s="18"/>
      <c r="I25" s="18"/>
      <c r="J25" s="18"/>
      <c r="K25" s="18"/>
    </row>
    <row r="26" spans="1:19" ht="15.75" customHeight="1">
      <c r="A26" s="110"/>
      <c r="B26" s="18"/>
      <c r="C26" s="18"/>
      <c r="D26" s="18"/>
      <c r="E26" s="18"/>
      <c r="F26" s="18"/>
      <c r="G26" s="18"/>
      <c r="H26" s="18"/>
      <c r="I26" s="18"/>
      <c r="J26" s="18"/>
      <c r="K26" s="18"/>
    </row>
    <row r="27" spans="1:19" ht="15.75" customHeight="1">
      <c r="A27" s="18"/>
      <c r="B27" s="18"/>
      <c r="C27" s="18"/>
      <c r="D27" s="18"/>
      <c r="E27" s="18"/>
      <c r="F27" s="18"/>
      <c r="G27" s="18"/>
      <c r="H27" s="18"/>
      <c r="I27" s="18"/>
      <c r="J27" s="18"/>
      <c r="K27" s="18"/>
    </row>
    <row r="28" spans="1:19" ht="15.75" customHeight="1">
      <c r="A28" s="18"/>
      <c r="B28" s="18"/>
      <c r="C28" s="18"/>
      <c r="D28" s="18"/>
      <c r="E28" s="18"/>
      <c r="F28" s="18"/>
      <c r="G28" s="18"/>
      <c r="H28" s="18"/>
      <c r="I28" s="18"/>
      <c r="J28" s="18"/>
      <c r="K28" s="18"/>
    </row>
    <row r="29" spans="1:19" ht="15.75" customHeight="1">
      <c r="A29" s="18"/>
      <c r="B29" s="18"/>
      <c r="C29" s="18"/>
      <c r="D29" s="18"/>
      <c r="E29" s="18"/>
      <c r="F29" s="18"/>
      <c r="G29" s="18"/>
      <c r="H29" s="18"/>
      <c r="I29" s="18"/>
      <c r="J29" s="18"/>
      <c r="K29" s="18"/>
    </row>
    <row r="30" spans="1:19" ht="15.75" customHeight="1"/>
    <row r="31" spans="1:19" ht="15.75" customHeight="1"/>
    <row r="32" spans="1: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LtTewN7X8Zu3mj1QCdBOQsouq3FQMysJCo+dYh1+aV0KeH4pwH8nZNqdZmlK0nG6JRacGBvNW3M9tJYr5g6jWw==" saltValue="8Cqzrqg04tW4SdPKeER6fw==" spinCount="100000" sheet="1" formatCells="0" formatColumns="0" formatRows="0" insertColumns="0" insertRows="0" insertHyperlinks="0" deleteColumns="0" deleteRows="0"/>
  <mergeCells count="48">
    <mergeCell ref="B13:I13"/>
    <mergeCell ref="J13:Q13"/>
    <mergeCell ref="A1:F1"/>
    <mergeCell ref="A2:G2"/>
    <mergeCell ref="B22:E22"/>
    <mergeCell ref="F22:I22"/>
    <mergeCell ref="J22:M22"/>
    <mergeCell ref="N22:Q22"/>
    <mergeCell ref="B20:E20"/>
    <mergeCell ref="F20:I20"/>
    <mergeCell ref="J20:M20"/>
    <mergeCell ref="N20:Q20"/>
    <mergeCell ref="F21:I21"/>
    <mergeCell ref="J21:M21"/>
    <mergeCell ref="N21:Q21"/>
    <mergeCell ref="B21:E21"/>
    <mergeCell ref="J15:M15"/>
    <mergeCell ref="N15:Q15"/>
    <mergeCell ref="B14:E14"/>
    <mergeCell ref="F14:I14"/>
    <mergeCell ref="J14:M14"/>
    <mergeCell ref="N14:Q14"/>
    <mergeCell ref="B15:E15"/>
    <mergeCell ref="F15:I15"/>
    <mergeCell ref="B16:E16"/>
    <mergeCell ref="F16:I16"/>
    <mergeCell ref="J16:M16"/>
    <mergeCell ref="N16:Q16"/>
    <mergeCell ref="F17:I17"/>
    <mergeCell ref="J17:M17"/>
    <mergeCell ref="N17:Q17"/>
    <mergeCell ref="B17:E17"/>
    <mergeCell ref="B18:E18"/>
    <mergeCell ref="F18:I18"/>
    <mergeCell ref="J18:M18"/>
    <mergeCell ref="N18:Q18"/>
    <mergeCell ref="B24:E24"/>
    <mergeCell ref="F24:I24"/>
    <mergeCell ref="J24:M24"/>
    <mergeCell ref="N24:Q24"/>
    <mergeCell ref="J19:M19"/>
    <mergeCell ref="N19:Q19"/>
    <mergeCell ref="B19:E19"/>
    <mergeCell ref="F19:I19"/>
    <mergeCell ref="B23:E23"/>
    <mergeCell ref="F23:I23"/>
    <mergeCell ref="J23:M23"/>
    <mergeCell ref="N23:Q23"/>
  </mergeCells>
  <conditionalFormatting sqref="C19:E19">
    <cfRule type="notContainsBlanks" dxfId="0" priority="1">
      <formula>LEN(TRIM(C19))&gt;0</formula>
    </cfRule>
  </conditionalFormatting>
  <pageMargins left="0.7" right="0.7" top="0.75" bottom="0.75" header="0" footer="0"/>
  <pageSetup orientation="portrait"/>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outlinePr summaryBelow="0" summaryRight="0"/>
  </sheetPr>
  <dimension ref="A1:K998"/>
  <sheetViews>
    <sheetView showGridLines="0" workbookViewId="0">
      <selection activeCell="F3" sqref="F3"/>
    </sheetView>
  </sheetViews>
  <sheetFormatPr baseColWidth="10" defaultColWidth="11.25" defaultRowHeight="15" customHeight="1"/>
  <cols>
    <col min="1" max="1" width="30.4140625" customWidth="1"/>
    <col min="2" max="2" width="31.33203125" customWidth="1"/>
    <col min="6" max="6" width="10.75" customWidth="1"/>
  </cols>
  <sheetData>
    <row r="1" spans="1:11" ht="24.75" customHeight="1">
      <c r="A1" s="347"/>
      <c r="B1" s="324"/>
      <c r="C1" s="324"/>
      <c r="D1" s="324"/>
      <c r="E1" s="324"/>
      <c r="F1" s="324"/>
      <c r="G1" s="23"/>
      <c r="H1" s="1"/>
      <c r="I1" s="1"/>
    </row>
    <row r="2" spans="1:11" ht="40.5" customHeight="1">
      <c r="A2" s="360" t="s">
        <v>535</v>
      </c>
      <c r="B2" s="324"/>
      <c r="C2" s="324"/>
      <c r="D2" s="324"/>
      <c r="E2" s="324"/>
      <c r="F2" s="324"/>
      <c r="G2" s="324"/>
      <c r="H2" s="1"/>
      <c r="I2" s="1"/>
    </row>
    <row r="3" spans="1:11" ht="17.5">
      <c r="A3" s="139" t="s">
        <v>15</v>
      </c>
      <c r="B3" s="72"/>
      <c r="C3" s="72"/>
      <c r="D3" s="72"/>
      <c r="E3" s="72"/>
      <c r="F3" s="72"/>
      <c r="G3" s="72"/>
      <c r="H3" s="68"/>
      <c r="I3" s="68"/>
      <c r="J3" s="68"/>
      <c r="K3" s="68"/>
    </row>
    <row r="4" spans="1:11" ht="17.5">
      <c r="A4" s="139"/>
      <c r="B4" s="72"/>
      <c r="C4" s="72"/>
      <c r="D4" s="72"/>
      <c r="E4" s="72"/>
      <c r="F4" s="72"/>
      <c r="G4" s="72"/>
      <c r="H4" s="68"/>
      <c r="I4" s="68"/>
      <c r="J4" s="68"/>
      <c r="K4" s="68"/>
    </row>
    <row r="5" spans="1:11" ht="21.5" thickBot="1">
      <c r="A5" s="290" t="s">
        <v>945</v>
      </c>
      <c r="B5" s="291"/>
      <c r="C5" s="291"/>
      <c r="D5" s="292"/>
      <c r="E5" s="68"/>
      <c r="F5" s="68"/>
      <c r="G5" s="68"/>
      <c r="H5" s="68"/>
      <c r="I5" s="68"/>
      <c r="J5" s="68"/>
      <c r="K5" s="68"/>
    </row>
    <row r="6" spans="1:11" ht="15.5">
      <c r="A6" s="140" t="s">
        <v>789</v>
      </c>
      <c r="B6" s="141"/>
      <c r="C6" s="141">
        <v>2019</v>
      </c>
      <c r="D6" s="141">
        <v>2020</v>
      </c>
      <c r="E6" s="293">
        <v>2021</v>
      </c>
      <c r="F6" s="293">
        <v>2022</v>
      </c>
      <c r="G6" s="293">
        <v>2023</v>
      </c>
      <c r="H6" s="68"/>
      <c r="I6" s="68"/>
      <c r="J6" s="68"/>
      <c r="K6" s="68"/>
    </row>
    <row r="7" spans="1:11" ht="15.5" customHeight="1">
      <c r="A7" s="381" t="s">
        <v>790</v>
      </c>
      <c r="B7" s="341"/>
      <c r="C7" s="294">
        <v>0.44</v>
      </c>
      <c r="D7" s="294">
        <v>0.51</v>
      </c>
      <c r="E7" s="294">
        <v>0.95</v>
      </c>
      <c r="F7" s="295">
        <v>0.67</v>
      </c>
      <c r="G7" s="295">
        <v>0.51</v>
      </c>
      <c r="I7" s="68"/>
      <c r="J7" s="68"/>
      <c r="K7" s="68"/>
    </row>
    <row r="8" spans="1:11" ht="15.5" customHeight="1">
      <c r="A8" s="381" t="s">
        <v>791</v>
      </c>
      <c r="B8" s="341"/>
      <c r="C8" s="294">
        <v>0.11</v>
      </c>
      <c r="D8" s="294">
        <v>0.13</v>
      </c>
      <c r="E8" s="294">
        <v>0.09</v>
      </c>
      <c r="F8" s="295">
        <v>0.1</v>
      </c>
      <c r="G8" s="295">
        <v>0.08</v>
      </c>
      <c r="H8" s="68"/>
      <c r="I8" s="68"/>
      <c r="J8" s="68"/>
      <c r="K8" s="68"/>
    </row>
    <row r="9" spans="1:11" ht="15.5" customHeight="1">
      <c r="A9" s="381" t="s">
        <v>792</v>
      </c>
      <c r="B9" s="341"/>
      <c r="C9" s="294">
        <v>0.55000000000000004</v>
      </c>
      <c r="D9" s="294">
        <v>0.63</v>
      </c>
      <c r="E9" s="294">
        <v>1.04</v>
      </c>
      <c r="F9" s="295">
        <v>0.77</v>
      </c>
      <c r="G9" s="295">
        <v>0.59</v>
      </c>
      <c r="H9" s="68"/>
      <c r="I9" s="68"/>
      <c r="J9" s="68"/>
      <c r="K9" s="68"/>
    </row>
    <row r="10" spans="1:11" ht="15.5">
      <c r="A10" s="53" t="s">
        <v>946</v>
      </c>
      <c r="B10" s="53"/>
      <c r="C10" s="53"/>
      <c r="D10" s="53"/>
      <c r="E10" s="53"/>
      <c r="F10" s="53"/>
      <c r="G10" s="53"/>
      <c r="H10" s="296"/>
      <c r="I10" s="68"/>
      <c r="J10" s="68"/>
      <c r="K10" s="68"/>
    </row>
    <row r="11" spans="1:11" ht="15.5">
      <c r="A11" s="72"/>
      <c r="B11" s="72"/>
      <c r="C11" s="72"/>
      <c r="D11" s="72"/>
      <c r="E11" s="72"/>
      <c r="F11" s="72"/>
      <c r="G11" s="72"/>
      <c r="H11" s="68"/>
      <c r="I11" s="68"/>
      <c r="J11" s="68"/>
      <c r="K11" s="68"/>
    </row>
    <row r="12" spans="1:11" ht="21.5" thickBot="1">
      <c r="A12" s="290" t="s">
        <v>947</v>
      </c>
      <c r="B12" s="291"/>
      <c r="C12" s="291"/>
      <c r="D12" s="292"/>
      <c r="E12" s="68"/>
      <c r="F12" s="68"/>
      <c r="G12" s="68"/>
      <c r="H12" s="68"/>
      <c r="I12" s="68"/>
      <c r="J12" s="68"/>
      <c r="K12" s="68"/>
    </row>
    <row r="13" spans="1:11" ht="15.5">
      <c r="A13" s="140" t="s">
        <v>793</v>
      </c>
      <c r="B13" s="141"/>
      <c r="C13" s="141">
        <v>2019</v>
      </c>
      <c r="D13" s="141">
        <v>2020</v>
      </c>
      <c r="E13" s="293">
        <v>2021</v>
      </c>
      <c r="F13" s="293">
        <v>2022</v>
      </c>
      <c r="G13" s="293">
        <v>2023</v>
      </c>
      <c r="H13" s="68"/>
      <c r="I13" s="68"/>
      <c r="J13" s="68"/>
      <c r="K13" s="68"/>
    </row>
    <row r="14" spans="1:11" ht="15.5">
      <c r="A14" s="297" t="s">
        <v>794</v>
      </c>
      <c r="B14" s="297"/>
      <c r="C14" s="298">
        <v>14</v>
      </c>
      <c r="D14" s="294">
        <v>14.9</v>
      </c>
      <c r="E14" s="294">
        <v>19.2</v>
      </c>
      <c r="F14" s="298">
        <v>19.600000000000001</v>
      </c>
      <c r="G14" s="298">
        <v>23.5</v>
      </c>
      <c r="H14" s="68"/>
      <c r="I14" s="68"/>
      <c r="J14" s="68"/>
      <c r="K14" s="68"/>
    </row>
    <row r="15" spans="1:11" ht="15.5">
      <c r="A15" s="297" t="s">
        <v>795</v>
      </c>
      <c r="B15" s="297"/>
      <c r="C15" s="294">
        <v>1.6</v>
      </c>
      <c r="D15" s="294">
        <v>1.4</v>
      </c>
      <c r="E15" s="294">
        <v>2.2999999999999998</v>
      </c>
      <c r="F15" s="298">
        <v>1.9</v>
      </c>
      <c r="G15" s="298">
        <v>2.6</v>
      </c>
      <c r="H15" s="68"/>
      <c r="I15" s="68"/>
      <c r="J15" s="68"/>
      <c r="K15" s="68"/>
    </row>
    <row r="16" spans="1:11" ht="15.5">
      <c r="A16" s="297" t="s">
        <v>796</v>
      </c>
      <c r="B16" s="297"/>
      <c r="C16" s="294">
        <v>12.4</v>
      </c>
      <c r="D16" s="294">
        <v>13.5</v>
      </c>
      <c r="E16" s="294">
        <v>17.2</v>
      </c>
      <c r="F16" s="298">
        <v>17.7</v>
      </c>
      <c r="G16" s="298">
        <v>20.9</v>
      </c>
      <c r="H16" s="68"/>
      <c r="I16" s="68"/>
      <c r="J16" s="68"/>
      <c r="K16" s="68"/>
    </row>
    <row r="17" spans="1:11" ht="15.5">
      <c r="A17" s="382" t="s">
        <v>948</v>
      </c>
      <c r="B17" s="324"/>
      <c r="C17" s="324"/>
      <c r="D17" s="324"/>
      <c r="E17" s="324"/>
      <c r="F17" s="324"/>
      <c r="G17" s="53"/>
      <c r="H17" s="68"/>
      <c r="I17" s="68"/>
      <c r="J17" s="68"/>
      <c r="K17" s="68"/>
    </row>
    <row r="18" spans="1:11" ht="15.5">
      <c r="A18" s="72"/>
      <c r="B18" s="72"/>
      <c r="C18" s="72"/>
      <c r="D18" s="72"/>
      <c r="E18" s="72"/>
      <c r="F18" s="72"/>
      <c r="G18" s="72"/>
      <c r="H18" s="68"/>
      <c r="I18" s="68"/>
      <c r="J18" s="68"/>
      <c r="K18" s="68"/>
    </row>
    <row r="19" spans="1:11" ht="21.5" thickBot="1">
      <c r="A19" s="290" t="s">
        <v>949</v>
      </c>
      <c r="B19" s="291"/>
      <c r="C19" s="291"/>
      <c r="D19" s="292"/>
      <c r="E19" s="291"/>
      <c r="F19" s="68"/>
      <c r="G19" s="68"/>
      <c r="H19" s="68"/>
      <c r="I19" s="68"/>
      <c r="J19" s="68"/>
      <c r="K19" s="68"/>
    </row>
    <row r="20" spans="1:11" ht="15.5">
      <c r="A20" s="140" t="s">
        <v>797</v>
      </c>
      <c r="B20" s="140"/>
      <c r="C20" s="141">
        <v>2019</v>
      </c>
      <c r="D20" s="141">
        <v>2020</v>
      </c>
      <c r="E20" s="141">
        <v>2021</v>
      </c>
      <c r="F20" s="299">
        <v>2022</v>
      </c>
      <c r="G20" s="299">
        <v>2023</v>
      </c>
      <c r="H20" s="68"/>
      <c r="I20" s="68"/>
      <c r="J20" s="68"/>
      <c r="K20" s="68"/>
    </row>
    <row r="21" spans="1:11" ht="15.5">
      <c r="A21" s="380" t="s">
        <v>798</v>
      </c>
      <c r="B21" s="297" t="s">
        <v>799</v>
      </c>
      <c r="C21" s="294">
        <v>975</v>
      </c>
      <c r="D21" s="181">
        <v>1120</v>
      </c>
      <c r="E21" s="181">
        <v>2227</v>
      </c>
      <c r="F21" s="181">
        <v>1761</v>
      </c>
      <c r="G21" s="181">
        <v>2154</v>
      </c>
      <c r="H21" s="68"/>
      <c r="I21" s="68"/>
      <c r="J21" s="68"/>
      <c r="K21" s="68"/>
    </row>
    <row r="22" spans="1:11" ht="15.5">
      <c r="A22" s="324"/>
      <c r="B22" s="297" t="s">
        <v>800</v>
      </c>
      <c r="C22" s="294">
        <v>137</v>
      </c>
      <c r="D22" s="294">
        <v>176</v>
      </c>
      <c r="E22" s="294">
        <v>132</v>
      </c>
      <c r="F22" s="294">
        <v>4</v>
      </c>
      <c r="G22" s="181">
        <v>0</v>
      </c>
      <c r="H22" s="68"/>
      <c r="I22" s="68"/>
      <c r="J22" s="68"/>
      <c r="K22" s="68"/>
    </row>
    <row r="23" spans="1:11" ht="15.5">
      <c r="A23" s="328"/>
      <c r="B23" s="297" t="s">
        <v>801</v>
      </c>
      <c r="C23" s="294">
        <v>98</v>
      </c>
      <c r="D23" s="294">
        <v>96</v>
      </c>
      <c r="E23" s="294">
        <v>351</v>
      </c>
      <c r="F23" s="294">
        <v>195</v>
      </c>
      <c r="G23" s="181">
        <v>274</v>
      </c>
      <c r="H23" s="68"/>
      <c r="I23" s="68"/>
      <c r="J23" s="68"/>
      <c r="K23" s="68"/>
    </row>
    <row r="24" spans="1:11" ht="15.5">
      <c r="A24" s="380" t="s">
        <v>802</v>
      </c>
      <c r="B24" s="297" t="s">
        <v>803</v>
      </c>
      <c r="C24" s="294">
        <v>35</v>
      </c>
      <c r="D24" s="294">
        <v>34</v>
      </c>
      <c r="E24" s="294">
        <v>55</v>
      </c>
      <c r="F24" s="294">
        <v>86</v>
      </c>
      <c r="G24" s="181">
        <v>108.43</v>
      </c>
      <c r="H24" s="68"/>
      <c r="I24" s="68"/>
      <c r="J24" s="68"/>
      <c r="K24" s="68"/>
    </row>
    <row r="25" spans="1:11" ht="15.5">
      <c r="A25" s="324"/>
      <c r="B25" s="297" t="s">
        <v>804</v>
      </c>
      <c r="C25" s="300">
        <v>477</v>
      </c>
      <c r="D25" s="300">
        <v>109</v>
      </c>
      <c r="E25" s="181">
        <v>2055</v>
      </c>
      <c r="F25" s="181">
        <v>1041</v>
      </c>
      <c r="G25" s="181">
        <v>1072</v>
      </c>
      <c r="H25" s="68"/>
      <c r="I25" s="68"/>
      <c r="J25" s="68"/>
      <c r="K25" s="68"/>
    </row>
    <row r="26" spans="1:11" ht="15.5">
      <c r="A26" s="328"/>
      <c r="B26" s="297" t="s">
        <v>805</v>
      </c>
      <c r="C26" s="294">
        <v>250</v>
      </c>
      <c r="D26" s="294">
        <v>96</v>
      </c>
      <c r="E26" s="294">
        <v>133</v>
      </c>
      <c r="F26" s="294">
        <v>69</v>
      </c>
      <c r="G26" s="181">
        <f>88.11+19.12</f>
        <v>107.23</v>
      </c>
      <c r="H26" s="68"/>
      <c r="I26" s="68"/>
      <c r="J26" s="68"/>
      <c r="K26" s="68"/>
    </row>
    <row r="27" spans="1:11" ht="15.5">
      <c r="A27" s="380" t="s">
        <v>806</v>
      </c>
      <c r="B27" s="297" t="s">
        <v>807</v>
      </c>
      <c r="C27" s="294">
        <v>1117</v>
      </c>
      <c r="D27" s="181">
        <v>1876</v>
      </c>
      <c r="E27" s="181">
        <v>1718</v>
      </c>
      <c r="F27" s="181">
        <v>2148</v>
      </c>
      <c r="G27" s="181">
        <f>2027840/1000</f>
        <v>2027.84</v>
      </c>
      <c r="H27" s="68"/>
      <c r="I27" s="68"/>
      <c r="J27" s="68"/>
      <c r="K27" s="68"/>
    </row>
    <row r="28" spans="1:11" ht="15.5">
      <c r="A28" s="328"/>
      <c r="B28" s="297" t="s">
        <v>808</v>
      </c>
      <c r="C28" s="294">
        <v>644</v>
      </c>
      <c r="D28" s="294">
        <v>543</v>
      </c>
      <c r="E28" s="181">
        <v>1009</v>
      </c>
      <c r="F28" s="181">
        <v>1408</v>
      </c>
      <c r="G28" s="181">
        <v>1214.7</v>
      </c>
      <c r="H28" s="68"/>
      <c r="I28" s="68"/>
      <c r="J28" s="68"/>
      <c r="K28" s="68"/>
    </row>
    <row r="29" spans="1:11" ht="15.5">
      <c r="A29" s="301" t="s">
        <v>708</v>
      </c>
      <c r="B29" s="302"/>
      <c r="C29" s="181">
        <f>SUM(C21:C28)</f>
        <v>3733</v>
      </c>
      <c r="D29" s="303">
        <f t="shared" ref="D29:G29" si="0">SUM(D21:D28)</f>
        <v>4050</v>
      </c>
      <c r="E29" s="181">
        <f t="shared" si="0"/>
        <v>7680</v>
      </c>
      <c r="F29" s="181">
        <f t="shared" si="0"/>
        <v>6712</v>
      </c>
      <c r="G29" s="181">
        <f t="shared" si="0"/>
        <v>6958.2</v>
      </c>
      <c r="H29" s="68"/>
      <c r="I29" s="68"/>
      <c r="J29" s="68"/>
      <c r="K29" s="68"/>
    </row>
    <row r="30" spans="1:11" ht="15.5">
      <c r="A30" s="53" t="s">
        <v>927</v>
      </c>
      <c r="B30" s="72"/>
      <c r="C30" s="72"/>
      <c r="D30" s="72"/>
      <c r="E30" s="72"/>
      <c r="F30" s="72"/>
      <c r="G30" s="53"/>
      <c r="H30" s="68"/>
      <c r="I30" s="53"/>
    </row>
    <row r="31" spans="1:11" ht="15.5">
      <c r="A31" s="72"/>
      <c r="B31" s="72"/>
      <c r="C31" s="72"/>
      <c r="D31" s="72"/>
      <c r="E31" s="72"/>
      <c r="F31" s="72"/>
      <c r="G31" s="53"/>
      <c r="H31" s="68"/>
      <c r="I31" s="68"/>
    </row>
    <row r="32" spans="1:11" ht="21.5" thickBot="1">
      <c r="A32" s="290" t="s">
        <v>950</v>
      </c>
      <c r="B32" s="291"/>
      <c r="C32" s="291"/>
      <c r="D32" s="292"/>
      <c r="E32" s="291"/>
      <c r="F32" s="68"/>
      <c r="G32" s="53"/>
      <c r="H32" s="53"/>
      <c r="I32" s="68"/>
    </row>
    <row r="33" spans="1:9" ht="15.5">
      <c r="A33" s="140" t="s">
        <v>809</v>
      </c>
      <c r="B33" s="140"/>
      <c r="C33" s="141">
        <v>2019</v>
      </c>
      <c r="D33" s="141">
        <v>2020</v>
      </c>
      <c r="E33" s="141">
        <v>2021</v>
      </c>
      <c r="F33" s="293">
        <v>2022</v>
      </c>
      <c r="G33" s="293">
        <v>2023</v>
      </c>
      <c r="H33" s="68"/>
      <c r="I33" s="68"/>
    </row>
    <row r="34" spans="1:9" ht="15.5">
      <c r="A34" s="380" t="s">
        <v>810</v>
      </c>
      <c r="B34" s="297" t="s">
        <v>811</v>
      </c>
      <c r="C34" s="294">
        <v>216</v>
      </c>
      <c r="D34" s="294">
        <v>217</v>
      </c>
      <c r="E34" s="294">
        <v>198</v>
      </c>
      <c r="F34" s="294">
        <v>247</v>
      </c>
      <c r="G34" s="294">
        <v>355</v>
      </c>
      <c r="H34" s="68"/>
      <c r="I34" s="72"/>
    </row>
    <row r="35" spans="1:9" ht="15.5">
      <c r="A35" s="324"/>
      <c r="B35" s="297" t="s">
        <v>812</v>
      </c>
      <c r="C35" s="294">
        <v>16</v>
      </c>
      <c r="D35" s="294">
        <v>11</v>
      </c>
      <c r="E35" s="294">
        <v>15</v>
      </c>
      <c r="F35" s="294">
        <v>17</v>
      </c>
      <c r="G35" s="294">
        <v>33</v>
      </c>
      <c r="H35" s="68"/>
      <c r="I35" s="53"/>
    </row>
    <row r="36" spans="1:9" ht="15.5">
      <c r="A36" s="324"/>
      <c r="B36" s="297" t="s">
        <v>813</v>
      </c>
      <c r="C36" s="294">
        <v>1</v>
      </c>
      <c r="D36" s="294">
        <v>1</v>
      </c>
      <c r="E36" s="294">
        <v>2</v>
      </c>
      <c r="F36" s="294">
        <v>2</v>
      </c>
      <c r="G36" s="294">
        <v>4</v>
      </c>
      <c r="H36" s="72"/>
      <c r="I36" s="53"/>
    </row>
    <row r="37" spans="1:9" ht="15.5">
      <c r="A37" s="324"/>
      <c r="B37" s="297" t="s">
        <v>814</v>
      </c>
      <c r="C37" s="294">
        <v>19</v>
      </c>
      <c r="D37" s="294">
        <v>8</v>
      </c>
      <c r="E37" s="294">
        <v>7</v>
      </c>
      <c r="F37" s="294">
        <v>5</v>
      </c>
      <c r="G37" s="294">
        <v>2</v>
      </c>
      <c r="H37" s="53"/>
      <c r="I37" s="53"/>
    </row>
    <row r="38" spans="1:9" ht="15.5">
      <c r="A38" s="324"/>
      <c r="B38" s="297" t="s">
        <v>815</v>
      </c>
      <c r="C38" s="294">
        <v>5</v>
      </c>
      <c r="D38" s="294">
        <v>8</v>
      </c>
      <c r="E38" s="294">
        <v>8</v>
      </c>
      <c r="F38" s="294">
        <v>15</v>
      </c>
      <c r="G38" s="294">
        <v>10</v>
      </c>
      <c r="H38" s="53"/>
      <c r="I38" s="53"/>
    </row>
    <row r="39" spans="1:9" ht="15.5">
      <c r="A39" s="328"/>
      <c r="B39" s="297" t="s">
        <v>816</v>
      </c>
      <c r="C39" s="294">
        <v>2</v>
      </c>
      <c r="D39" s="294">
        <v>2</v>
      </c>
      <c r="E39" s="294">
        <v>1</v>
      </c>
      <c r="F39" s="294">
        <v>2</v>
      </c>
      <c r="G39" s="294">
        <v>2</v>
      </c>
      <c r="H39" s="53"/>
      <c r="I39" s="53"/>
    </row>
    <row r="40" spans="1:9" ht="15.5">
      <c r="A40" s="380" t="s">
        <v>817</v>
      </c>
      <c r="B40" s="297" t="s">
        <v>818</v>
      </c>
      <c r="C40" s="294">
        <v>388</v>
      </c>
      <c r="D40" s="294">
        <v>584</v>
      </c>
      <c r="E40" s="294">
        <v>338</v>
      </c>
      <c r="F40" s="294">
        <v>474</v>
      </c>
      <c r="G40" s="294">
        <v>431</v>
      </c>
      <c r="H40" s="53"/>
      <c r="I40" s="53"/>
    </row>
    <row r="41" spans="1:9" ht="15.5">
      <c r="A41" s="324"/>
      <c r="B41" s="297" t="s">
        <v>819</v>
      </c>
      <c r="C41" s="294">
        <v>109</v>
      </c>
      <c r="D41" s="294">
        <v>107</v>
      </c>
      <c r="E41" s="294">
        <v>133</v>
      </c>
      <c r="F41" s="294">
        <v>156</v>
      </c>
      <c r="G41" s="294">
        <v>174</v>
      </c>
      <c r="H41" s="53"/>
      <c r="I41" s="53"/>
    </row>
    <row r="42" spans="1:9" ht="15.5">
      <c r="A42" s="324"/>
      <c r="B42" s="297" t="s">
        <v>820</v>
      </c>
      <c r="C42" s="294">
        <v>53</v>
      </c>
      <c r="D42" s="294">
        <v>25</v>
      </c>
      <c r="E42" s="294">
        <v>4</v>
      </c>
      <c r="F42" s="294">
        <v>1</v>
      </c>
      <c r="G42" s="294">
        <v>13</v>
      </c>
      <c r="H42" s="53"/>
      <c r="I42" s="53"/>
    </row>
    <row r="43" spans="1:9" ht="15.5">
      <c r="A43" s="324"/>
      <c r="B43" s="297" t="s">
        <v>821</v>
      </c>
      <c r="C43" s="294">
        <v>11</v>
      </c>
      <c r="D43" s="294">
        <v>5</v>
      </c>
      <c r="E43" s="294">
        <v>3</v>
      </c>
      <c r="F43" s="294">
        <v>23</v>
      </c>
      <c r="G43" s="294">
        <v>0.4</v>
      </c>
      <c r="H43" s="53"/>
      <c r="I43" s="53"/>
    </row>
    <row r="44" spans="1:9" ht="15.5">
      <c r="A44" s="324"/>
      <c r="B44" s="297" t="s">
        <v>822</v>
      </c>
      <c r="C44" s="294">
        <v>6</v>
      </c>
      <c r="D44" s="294">
        <v>5</v>
      </c>
      <c r="E44" s="294">
        <v>7</v>
      </c>
      <c r="F44" s="294">
        <v>19</v>
      </c>
      <c r="G44" s="294">
        <v>11</v>
      </c>
      <c r="H44" s="53"/>
      <c r="I44" s="53"/>
    </row>
    <row r="45" spans="1:9" ht="15.5">
      <c r="A45" s="324"/>
      <c r="B45" s="297" t="s">
        <v>823</v>
      </c>
      <c r="C45" s="294">
        <v>4</v>
      </c>
      <c r="D45" s="294">
        <v>5</v>
      </c>
      <c r="E45" s="294">
        <v>5</v>
      </c>
      <c r="F45" s="294">
        <v>6</v>
      </c>
      <c r="G45" s="294">
        <v>8</v>
      </c>
      <c r="H45" s="53"/>
      <c r="I45" s="53"/>
    </row>
    <row r="46" spans="1:9" ht="15.5">
      <c r="A46" s="328"/>
      <c r="B46" s="297" t="s">
        <v>824</v>
      </c>
      <c r="C46" s="294" t="s">
        <v>382</v>
      </c>
      <c r="D46" s="294">
        <v>2</v>
      </c>
      <c r="E46" s="294">
        <v>0.3</v>
      </c>
      <c r="F46" s="294">
        <v>0.2</v>
      </c>
      <c r="G46" s="294">
        <v>0.6</v>
      </c>
      <c r="H46" s="53"/>
      <c r="I46" s="53"/>
    </row>
    <row r="47" spans="1:9" ht="15.75" customHeight="1">
      <c r="A47" s="297" t="s">
        <v>707</v>
      </c>
      <c r="B47" s="297" t="s">
        <v>707</v>
      </c>
      <c r="C47" s="294">
        <v>25</v>
      </c>
      <c r="D47" s="294">
        <v>25</v>
      </c>
      <c r="E47" s="294">
        <v>13</v>
      </c>
      <c r="F47" s="294">
        <v>25</v>
      </c>
      <c r="G47" s="294">
        <v>17</v>
      </c>
      <c r="H47" s="53"/>
      <c r="I47" s="53"/>
    </row>
    <row r="48" spans="1:9" ht="15.75" customHeight="1">
      <c r="A48" s="301" t="s">
        <v>708</v>
      </c>
      <c r="B48" s="297"/>
      <c r="C48" s="294">
        <f>SUM(C34:C47)</f>
        <v>855</v>
      </c>
      <c r="D48" s="181">
        <v>1005</v>
      </c>
      <c r="E48" s="294">
        <v>734</v>
      </c>
      <c r="F48" s="294">
        <v>992</v>
      </c>
      <c r="G48" s="181">
        <v>1061</v>
      </c>
      <c r="H48" s="53"/>
      <c r="I48" s="53"/>
    </row>
    <row r="49" spans="1:9" ht="15.75" customHeight="1">
      <c r="A49" s="53" t="s">
        <v>912</v>
      </c>
      <c r="B49" s="53"/>
      <c r="C49" s="53"/>
      <c r="D49" s="53"/>
      <c r="E49" s="53"/>
      <c r="F49" s="53"/>
      <c r="G49" s="53"/>
      <c r="H49" s="53"/>
      <c r="I49" s="53"/>
    </row>
    <row r="50" spans="1:9" ht="15.75" customHeight="1">
      <c r="A50" s="72"/>
      <c r="B50" s="72"/>
      <c r="C50" s="72"/>
      <c r="D50" s="72"/>
      <c r="E50" s="72"/>
      <c r="F50" s="72"/>
      <c r="G50" s="53"/>
      <c r="H50" s="53"/>
      <c r="I50" s="72"/>
    </row>
    <row r="51" spans="1:9" ht="15.75" customHeight="1">
      <c r="A51" s="72"/>
      <c r="B51" s="72"/>
      <c r="C51" s="72"/>
      <c r="D51" s="72"/>
      <c r="E51" s="72"/>
      <c r="F51" s="72"/>
      <c r="G51" s="72"/>
      <c r="H51" s="72"/>
      <c r="I51" s="72"/>
    </row>
    <row r="52" spans="1:9" ht="15.75" customHeight="1">
      <c r="A52" s="72"/>
      <c r="B52" s="72"/>
      <c r="C52" s="72"/>
      <c r="D52" s="72"/>
      <c r="E52" s="72"/>
      <c r="F52" s="72"/>
      <c r="G52" s="72"/>
      <c r="H52" s="72"/>
      <c r="I52" s="72"/>
    </row>
    <row r="53" spans="1:9" ht="15.75" customHeight="1">
      <c r="G53" s="72"/>
      <c r="H53" s="72"/>
      <c r="I53" s="72"/>
    </row>
    <row r="54" spans="1:9" ht="15.75" customHeight="1">
      <c r="G54" s="72"/>
      <c r="H54" s="72"/>
      <c r="I54" s="72"/>
    </row>
    <row r="55" spans="1:9" ht="15.75" customHeight="1">
      <c r="G55" s="72"/>
      <c r="H55" s="72"/>
      <c r="I55" s="72"/>
    </row>
    <row r="56" spans="1:9" ht="15.75" customHeight="1"/>
    <row r="57" spans="1:9" ht="15.75" customHeight="1"/>
    <row r="58" spans="1:9" ht="15.75" customHeight="1"/>
    <row r="59" spans="1:9" ht="15.75" customHeight="1"/>
    <row r="60" spans="1:9" ht="15.75" customHeight="1"/>
    <row r="61" spans="1:9" ht="15.75" customHeight="1"/>
    <row r="62" spans="1:9" ht="15.75" customHeight="1"/>
    <row r="63" spans="1:9" ht="15.75" customHeight="1"/>
    <row r="64" spans="1:9"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sheetProtection algorithmName="SHA-512" hashValue="oHRnKmtOVcaRmyFnbTm6steFBOE6DiSjtlhTr2z5w5i5j+f1v0YN8Rh7R/x3CuyagcJUUMSuNnfVBbrWtUvRdQ==" saltValue="0YGXYhKyTcchr1qZJyhV6g==" spinCount="100000" sheet="1" formatCells="0" formatColumns="0" formatRows="0" insertColumns="0" insertRows="0" insertHyperlinks="0" deleteColumns="0" deleteRows="0"/>
  <mergeCells count="11">
    <mergeCell ref="A40:A46"/>
    <mergeCell ref="A1:F1"/>
    <mergeCell ref="A2:G2"/>
    <mergeCell ref="A7:B7"/>
    <mergeCell ref="A8:B8"/>
    <mergeCell ref="A9:B9"/>
    <mergeCell ref="A17:F17"/>
    <mergeCell ref="A21:A23"/>
    <mergeCell ref="A24:A26"/>
    <mergeCell ref="A27:A28"/>
    <mergeCell ref="A34:A39"/>
  </mergeCells>
  <pageMargins left="0.7" right="0.7" top="0.75" bottom="0.75" header="0" footer="0"/>
  <pageSetup orientation="landscape"/>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outlinePr summaryBelow="0" summaryRight="0"/>
  </sheetPr>
  <dimension ref="A1:L995"/>
  <sheetViews>
    <sheetView showGridLines="0" workbookViewId="0">
      <selection activeCell="F3" sqref="F3"/>
    </sheetView>
  </sheetViews>
  <sheetFormatPr baseColWidth="10" defaultColWidth="11.25" defaultRowHeight="15" customHeight="1"/>
  <cols>
    <col min="2" max="2" width="46.4140625" customWidth="1"/>
  </cols>
  <sheetData>
    <row r="1" spans="1:12" ht="24.75" customHeight="1">
      <c r="A1" s="347"/>
      <c r="B1" s="324"/>
      <c r="C1" s="324"/>
      <c r="D1" s="324"/>
      <c r="E1" s="324"/>
      <c r="F1" s="324"/>
      <c r="G1" s="23"/>
      <c r="H1" s="1"/>
      <c r="I1" s="1"/>
    </row>
    <row r="2" spans="1:12" ht="40.5" customHeight="1">
      <c r="A2" s="360" t="s">
        <v>535</v>
      </c>
      <c r="B2" s="324"/>
      <c r="C2" s="324"/>
      <c r="D2" s="324"/>
      <c r="E2" s="324"/>
      <c r="F2" s="324"/>
      <c r="G2" s="324"/>
      <c r="H2" s="1"/>
      <c r="I2" s="1"/>
    </row>
    <row r="3" spans="1:12" ht="17.5">
      <c r="A3" s="65" t="s">
        <v>825</v>
      </c>
      <c r="B3" s="1"/>
      <c r="C3" s="1"/>
      <c r="D3" s="1"/>
      <c r="E3" s="1"/>
      <c r="F3" s="1"/>
      <c r="G3" s="1"/>
      <c r="H3" s="1"/>
      <c r="I3" s="1"/>
    </row>
    <row r="4" spans="1:12" ht="17.5">
      <c r="A4" s="65"/>
      <c r="B4" s="1"/>
      <c r="C4" s="1"/>
      <c r="D4" s="1"/>
      <c r="E4" s="1"/>
      <c r="F4" s="1"/>
      <c r="G4" s="1"/>
      <c r="H4" s="68"/>
      <c r="I4" s="68"/>
      <c r="J4" s="68"/>
      <c r="K4" s="68"/>
      <c r="L4" s="68"/>
    </row>
    <row r="5" spans="1:12" ht="18.5" thickBot="1">
      <c r="A5" s="183" t="s">
        <v>951</v>
      </c>
      <c r="B5" s="194"/>
      <c r="C5" s="194"/>
      <c r="D5" s="304"/>
      <c r="E5" s="142"/>
      <c r="F5" s="142"/>
      <c r="G5" s="142"/>
      <c r="H5" s="68"/>
      <c r="I5" s="68"/>
      <c r="J5" s="68"/>
      <c r="K5" s="68"/>
      <c r="L5" s="68"/>
    </row>
    <row r="6" spans="1:12" ht="15.5">
      <c r="A6" s="140" t="s">
        <v>826</v>
      </c>
      <c r="B6" s="141"/>
      <c r="C6" s="141">
        <v>2019</v>
      </c>
      <c r="D6" s="141">
        <v>2020</v>
      </c>
      <c r="E6" s="293">
        <v>2021</v>
      </c>
      <c r="F6" s="293">
        <v>2022</v>
      </c>
      <c r="G6" s="293">
        <v>2023</v>
      </c>
      <c r="H6" s="68"/>
      <c r="I6" s="68"/>
      <c r="J6" s="68"/>
      <c r="K6" s="68"/>
      <c r="L6" s="68"/>
    </row>
    <row r="7" spans="1:12" ht="15.5" customHeight="1">
      <c r="A7" s="383" t="s">
        <v>827</v>
      </c>
      <c r="B7" s="341"/>
      <c r="C7" s="305">
        <v>7.2</v>
      </c>
      <c r="D7" s="306">
        <v>7</v>
      </c>
      <c r="E7" s="305">
        <v>2.8</v>
      </c>
      <c r="F7" s="306">
        <v>1.6</v>
      </c>
      <c r="G7" s="306">
        <v>1.96</v>
      </c>
      <c r="H7" s="68"/>
      <c r="I7" s="68"/>
      <c r="J7" s="68"/>
      <c r="K7" s="68"/>
      <c r="L7" s="68"/>
    </row>
    <row r="8" spans="1:12" ht="15.5" customHeight="1">
      <c r="A8" s="383" t="s">
        <v>828</v>
      </c>
      <c r="B8" s="341"/>
      <c r="C8" s="305">
        <v>15.1</v>
      </c>
      <c r="D8" s="305">
        <v>19.100000000000001</v>
      </c>
      <c r="E8" s="305">
        <v>19.2</v>
      </c>
      <c r="F8" s="306">
        <v>23.27</v>
      </c>
      <c r="G8" s="306">
        <v>14.279999999999998</v>
      </c>
      <c r="H8" s="68"/>
      <c r="I8" s="68"/>
      <c r="J8" s="68"/>
      <c r="K8" s="68"/>
      <c r="L8" s="68"/>
    </row>
    <row r="9" spans="1:12" ht="15.5" customHeight="1">
      <c r="A9" s="383" t="s">
        <v>829</v>
      </c>
      <c r="B9" s="341"/>
      <c r="C9" s="305" t="s">
        <v>382</v>
      </c>
      <c r="D9" s="305" t="s">
        <v>382</v>
      </c>
      <c r="E9" s="305" t="s">
        <v>382</v>
      </c>
      <c r="F9" s="307">
        <v>0.42</v>
      </c>
      <c r="G9" s="307">
        <v>0.18</v>
      </c>
      <c r="H9" s="68"/>
      <c r="I9" s="68"/>
      <c r="J9" s="68"/>
      <c r="K9" s="68"/>
      <c r="L9" s="68"/>
    </row>
    <row r="10" spans="1:12" ht="15.5" customHeight="1">
      <c r="A10" s="383" t="s">
        <v>830</v>
      </c>
      <c r="B10" s="341"/>
      <c r="C10" s="305" t="s">
        <v>382</v>
      </c>
      <c r="D10" s="305" t="s">
        <v>382</v>
      </c>
      <c r="E10" s="305" t="s">
        <v>382</v>
      </c>
      <c r="F10" s="307">
        <v>25.29</v>
      </c>
      <c r="G10" s="307">
        <v>16.420000000000002</v>
      </c>
      <c r="H10" s="68"/>
      <c r="I10" s="68"/>
      <c r="J10" s="68"/>
      <c r="K10" s="68"/>
      <c r="L10" s="68"/>
    </row>
    <row r="11" spans="1:12" ht="15.5">
      <c r="A11" s="75" t="s">
        <v>952</v>
      </c>
      <c r="B11" s="75"/>
      <c r="C11" s="75"/>
      <c r="D11" s="75"/>
      <c r="E11" s="75"/>
      <c r="F11" s="75"/>
      <c r="G11" s="75"/>
      <c r="H11" s="1"/>
      <c r="I11" s="1"/>
    </row>
    <row r="12" spans="1:12" ht="15.5">
      <c r="A12" s="1"/>
      <c r="B12" s="1"/>
      <c r="C12" s="1"/>
      <c r="D12" s="1"/>
      <c r="E12" s="1"/>
      <c r="F12" s="1"/>
      <c r="G12" s="1"/>
      <c r="H12" s="1"/>
      <c r="I12" s="142"/>
    </row>
    <row r="13" spans="1:12" ht="18.5" thickBot="1">
      <c r="A13" s="183" t="s">
        <v>953</v>
      </c>
      <c r="B13" s="194"/>
      <c r="C13" s="194"/>
      <c r="D13" s="304"/>
      <c r="E13" s="142"/>
      <c r="F13" s="142"/>
      <c r="G13" s="142"/>
      <c r="H13" s="75"/>
      <c r="I13" s="1"/>
    </row>
    <row r="14" spans="1:12" ht="15.5" customHeight="1">
      <c r="A14" s="140" t="s">
        <v>831</v>
      </c>
      <c r="B14" s="141"/>
      <c r="C14" s="141">
        <v>2019</v>
      </c>
      <c r="D14" s="141">
        <v>2020</v>
      </c>
      <c r="E14" s="293">
        <v>2021</v>
      </c>
      <c r="F14" s="293">
        <v>2022</v>
      </c>
      <c r="G14" s="293">
        <v>2023</v>
      </c>
      <c r="H14" s="75"/>
      <c r="I14" s="75"/>
    </row>
    <row r="15" spans="1:12" ht="15.5">
      <c r="A15" s="384" t="s">
        <v>832</v>
      </c>
      <c r="B15" s="341"/>
      <c r="C15" s="306">
        <v>2.2999999999999998</v>
      </c>
      <c r="D15" s="306">
        <v>1.3</v>
      </c>
      <c r="E15" s="306">
        <v>0.3</v>
      </c>
      <c r="F15" s="306">
        <v>1.48</v>
      </c>
      <c r="G15" s="306">
        <v>-0.44</v>
      </c>
      <c r="H15" s="75"/>
      <c r="I15" s="75"/>
    </row>
    <row r="16" spans="1:12" ht="15.5" customHeight="1">
      <c r="A16" s="385" t="s">
        <v>833</v>
      </c>
      <c r="B16" s="341"/>
      <c r="C16" s="306">
        <v>11.7</v>
      </c>
      <c r="D16" s="306">
        <v>9.6999999999999993</v>
      </c>
      <c r="E16" s="306">
        <v>9.8000000000000007</v>
      </c>
      <c r="F16" s="306">
        <v>18.18</v>
      </c>
      <c r="G16" s="306">
        <v>25.46</v>
      </c>
      <c r="H16" s="68"/>
      <c r="I16" s="75"/>
    </row>
    <row r="17" spans="1:12" ht="15.5" customHeight="1">
      <c r="A17" s="384" t="s">
        <v>834</v>
      </c>
      <c r="B17" s="386"/>
      <c r="C17" s="308">
        <v>0.95</v>
      </c>
      <c r="D17" s="308">
        <v>0.86</v>
      </c>
      <c r="E17" s="308">
        <v>0.93</v>
      </c>
      <c r="F17" s="308">
        <v>0.96489999999999998</v>
      </c>
      <c r="G17" s="308">
        <v>0.99</v>
      </c>
      <c r="H17" s="68"/>
      <c r="I17" s="68"/>
      <c r="J17" s="68"/>
      <c r="K17" s="68"/>
      <c r="L17" s="68"/>
    </row>
    <row r="18" spans="1:12" ht="32" customHeight="1">
      <c r="A18" s="383" t="s">
        <v>835</v>
      </c>
      <c r="B18" s="383"/>
      <c r="C18" s="305">
        <v>2.9</v>
      </c>
      <c r="D18" s="305">
        <v>5.3</v>
      </c>
      <c r="E18" s="305">
        <v>5.7</v>
      </c>
      <c r="F18" s="306">
        <v>7.04</v>
      </c>
      <c r="G18" s="306">
        <v>6.915</v>
      </c>
      <c r="H18" s="68"/>
      <c r="I18" s="68"/>
      <c r="J18" s="68"/>
      <c r="K18" s="68"/>
      <c r="L18" s="68"/>
    </row>
    <row r="19" spans="1:12" ht="34.5" customHeight="1">
      <c r="A19" s="383" t="s">
        <v>836</v>
      </c>
      <c r="B19" s="383"/>
      <c r="C19" s="305" t="s">
        <v>382</v>
      </c>
      <c r="D19" s="305" t="s">
        <v>382</v>
      </c>
      <c r="E19" s="305" t="s">
        <v>382</v>
      </c>
      <c r="F19" s="309">
        <v>47.39</v>
      </c>
      <c r="G19" s="309">
        <v>13.96</v>
      </c>
      <c r="H19" s="68"/>
      <c r="I19" s="68"/>
      <c r="J19" s="68"/>
      <c r="K19" s="68"/>
      <c r="L19" s="68"/>
    </row>
    <row r="20" spans="1:12" ht="15.5" customHeight="1">
      <c r="A20" s="310" t="s">
        <v>954</v>
      </c>
      <c r="B20" s="311"/>
      <c r="C20" s="296"/>
      <c r="D20" s="296"/>
      <c r="E20" s="296"/>
      <c r="F20" s="296"/>
      <c r="G20" s="75"/>
      <c r="H20" s="68"/>
      <c r="I20" s="68"/>
      <c r="J20" s="68"/>
      <c r="K20" s="68"/>
      <c r="L20" s="68"/>
    </row>
    <row r="21" spans="1:12" ht="15.5" customHeight="1">
      <c r="A21" s="143"/>
      <c r="B21" s="143"/>
      <c r="C21" s="68"/>
      <c r="D21" s="68"/>
      <c r="E21" s="68"/>
      <c r="F21" s="68"/>
      <c r="G21" s="1"/>
      <c r="H21" s="68"/>
      <c r="I21" s="68"/>
      <c r="J21" s="68"/>
      <c r="K21" s="68"/>
      <c r="L21" s="68"/>
    </row>
    <row r="22" spans="1:12" ht="15.5" customHeight="1" thickBot="1">
      <c r="A22" s="183" t="s">
        <v>955</v>
      </c>
      <c r="B22" s="194"/>
      <c r="C22" s="194"/>
      <c r="D22" s="304"/>
      <c r="E22" s="142"/>
      <c r="F22" s="142"/>
      <c r="G22" s="142"/>
      <c r="H22" s="68"/>
      <c r="I22" s="68"/>
      <c r="J22" s="68"/>
      <c r="K22" s="68"/>
      <c r="L22" s="68"/>
    </row>
    <row r="23" spans="1:12" ht="15.5" customHeight="1">
      <c r="A23" s="140" t="s">
        <v>837</v>
      </c>
      <c r="B23" s="141"/>
      <c r="C23" s="141">
        <v>2019</v>
      </c>
      <c r="D23" s="141">
        <v>2020</v>
      </c>
      <c r="E23" s="293">
        <v>2021</v>
      </c>
      <c r="F23" s="293">
        <v>2022</v>
      </c>
      <c r="G23" s="293">
        <v>2023</v>
      </c>
      <c r="H23" s="68"/>
      <c r="I23" s="68"/>
      <c r="J23" s="68"/>
      <c r="K23" s="68"/>
      <c r="L23" s="68"/>
    </row>
    <row r="24" spans="1:12" ht="15.5" customHeight="1">
      <c r="A24" s="383" t="s">
        <v>838</v>
      </c>
      <c r="B24" s="383"/>
      <c r="C24" s="305">
        <v>5.2</v>
      </c>
      <c r="D24" s="305">
        <v>6.2</v>
      </c>
      <c r="E24" s="305">
        <v>5.5</v>
      </c>
      <c r="F24" s="305">
        <v>7.9</v>
      </c>
      <c r="G24" s="305">
        <v>4.2</v>
      </c>
      <c r="H24" s="68"/>
      <c r="I24" s="68"/>
      <c r="J24" s="68"/>
      <c r="K24" s="68"/>
      <c r="L24" s="68"/>
    </row>
    <row r="25" spans="1:12" ht="15.5" customHeight="1">
      <c r="A25" s="383" t="s">
        <v>839</v>
      </c>
      <c r="B25" s="383"/>
      <c r="C25" s="305">
        <v>11.9</v>
      </c>
      <c r="D25" s="305">
        <v>13.3</v>
      </c>
      <c r="E25" s="305">
        <v>13.5</v>
      </c>
      <c r="F25" s="306">
        <v>8.4600000000000009</v>
      </c>
      <c r="G25" s="306">
        <v>5.56</v>
      </c>
      <c r="H25" s="68"/>
      <c r="I25" s="68"/>
      <c r="J25" s="68"/>
      <c r="K25" s="68"/>
      <c r="L25" s="68"/>
    </row>
    <row r="26" spans="1:12" ht="15.5" customHeight="1">
      <c r="A26" s="383" t="s">
        <v>840</v>
      </c>
      <c r="B26" s="383"/>
      <c r="C26" s="305">
        <v>0</v>
      </c>
      <c r="D26" s="305">
        <v>0</v>
      </c>
      <c r="E26" s="305">
        <v>0</v>
      </c>
      <c r="F26" s="305">
        <v>0</v>
      </c>
      <c r="G26" s="305">
        <v>0</v>
      </c>
      <c r="H26" s="68"/>
      <c r="I26" s="68"/>
      <c r="J26" s="68"/>
      <c r="K26" s="68"/>
      <c r="L26" s="68"/>
    </row>
    <row r="27" spans="1:12" ht="15.5">
      <c r="A27" s="75" t="s">
        <v>956</v>
      </c>
      <c r="B27" s="75"/>
      <c r="C27" s="75"/>
      <c r="D27" s="75"/>
      <c r="E27" s="75"/>
      <c r="F27" s="75"/>
      <c r="G27" s="75"/>
      <c r="H27" s="68"/>
      <c r="I27" s="68"/>
      <c r="J27" s="68"/>
      <c r="K27" s="68"/>
      <c r="L27" s="68"/>
    </row>
    <row r="28" spans="1:12" ht="15.5" customHeight="1">
      <c r="A28" s="1"/>
      <c r="B28" s="1"/>
      <c r="C28" s="1"/>
      <c r="D28" s="1"/>
      <c r="E28" s="1"/>
      <c r="F28" s="1"/>
      <c r="G28" s="1"/>
      <c r="H28" s="68"/>
      <c r="I28" s="68"/>
      <c r="J28" s="68"/>
      <c r="K28" s="68"/>
      <c r="L28" s="68"/>
    </row>
    <row r="29" spans="1:12" ht="15.75" customHeight="1" thickBot="1">
      <c r="A29" s="183" t="s">
        <v>957</v>
      </c>
      <c r="B29" s="194"/>
      <c r="C29" s="194"/>
      <c r="D29" s="304"/>
      <c r="E29" s="142"/>
      <c r="F29" s="142"/>
      <c r="G29" s="142"/>
      <c r="H29" s="68"/>
      <c r="I29" s="68"/>
      <c r="J29" s="68"/>
      <c r="K29" s="68"/>
      <c r="L29" s="68"/>
    </row>
    <row r="30" spans="1:12" ht="15.75" customHeight="1">
      <c r="A30" s="140" t="s">
        <v>400</v>
      </c>
      <c r="B30" s="141"/>
      <c r="C30" s="144">
        <v>2019</v>
      </c>
      <c r="D30" s="144">
        <v>2020</v>
      </c>
      <c r="E30" s="312">
        <v>2021</v>
      </c>
      <c r="F30" s="312">
        <v>2022</v>
      </c>
      <c r="G30" s="312">
        <v>2023</v>
      </c>
      <c r="H30" s="1"/>
      <c r="I30" s="1"/>
    </row>
    <row r="31" spans="1:12" ht="15.75" customHeight="1">
      <c r="A31" s="383" t="s">
        <v>841</v>
      </c>
      <c r="B31" s="383"/>
      <c r="C31" s="305">
        <v>0</v>
      </c>
      <c r="D31" s="305">
        <v>0</v>
      </c>
      <c r="E31" s="305">
        <v>0</v>
      </c>
      <c r="F31" s="305">
        <v>0</v>
      </c>
      <c r="G31" s="305">
        <v>0</v>
      </c>
      <c r="H31" s="1"/>
      <c r="I31" s="1"/>
    </row>
    <row r="32" spans="1:12" ht="15.75" customHeight="1">
      <c r="A32" s="75" t="s">
        <v>912</v>
      </c>
      <c r="B32" s="1"/>
      <c r="C32" s="1"/>
      <c r="D32" s="1"/>
      <c r="E32" s="1"/>
      <c r="F32" s="1"/>
      <c r="G32" s="1"/>
      <c r="H32" s="1"/>
      <c r="I32" s="1"/>
    </row>
    <row r="33" spans="1:9" ht="15.75" customHeight="1">
      <c r="A33" s="1"/>
      <c r="B33" s="1"/>
      <c r="C33" s="1"/>
      <c r="D33" s="1"/>
      <c r="E33" s="1"/>
      <c r="F33" s="1"/>
      <c r="G33" s="1"/>
      <c r="H33" s="1"/>
      <c r="I33" s="1"/>
    </row>
    <row r="34" spans="1:9" ht="15.75" customHeight="1">
      <c r="A34" s="1"/>
      <c r="B34" s="1"/>
      <c r="C34" s="1"/>
      <c r="D34" s="1"/>
      <c r="E34" s="1"/>
      <c r="F34" s="1"/>
      <c r="G34" s="1"/>
      <c r="H34" s="1"/>
      <c r="I34" s="1"/>
    </row>
    <row r="35" spans="1:9" ht="15.75" customHeight="1"/>
    <row r="36" spans="1:9" ht="15.75" customHeight="1"/>
    <row r="37" spans="1:9" ht="15.75" customHeight="1"/>
    <row r="38" spans="1:9" ht="15.75" customHeight="1"/>
    <row r="39" spans="1:9" ht="15.75" customHeight="1"/>
    <row r="40" spans="1:9" ht="15.75" customHeight="1"/>
    <row r="41" spans="1:9" ht="15.75" customHeight="1"/>
    <row r="42" spans="1:9" ht="15.75" customHeight="1"/>
    <row r="43" spans="1:9" ht="15.75" customHeight="1"/>
    <row r="44" spans="1:9" ht="15.75" customHeight="1"/>
    <row r="45" spans="1:9" ht="15.75" customHeight="1"/>
    <row r="46" spans="1:9" ht="15.75" customHeight="1"/>
    <row r="47" spans="1:9" ht="15.75" customHeight="1"/>
    <row r="48" spans="1: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sheetData>
  <sheetProtection algorithmName="SHA-512" hashValue="w6caaen3qNRGN8LBEUoLPIYE/Z1zQsFGbW6LAZheKPx9svpjukHQZUjC+iOP+v3+dwLC/g2WU5iJAnTgmBnnUw==" saltValue="Vy0CeFuwib15rSUwzteWBw==" spinCount="100000" sheet="1" formatCells="0" formatColumns="0" formatRows="0" insertColumns="0" insertRows="0" insertHyperlinks="0" deleteColumns="0" deleteRows="0"/>
  <mergeCells count="15">
    <mergeCell ref="A31:B31"/>
    <mergeCell ref="A24:B24"/>
    <mergeCell ref="A1:F1"/>
    <mergeCell ref="A2:G2"/>
    <mergeCell ref="A7:B7"/>
    <mergeCell ref="A8:B8"/>
    <mergeCell ref="A9:B9"/>
    <mergeCell ref="A10:B10"/>
    <mergeCell ref="A19:B19"/>
    <mergeCell ref="A25:B25"/>
    <mergeCell ref="A26:B26"/>
    <mergeCell ref="A15:B15"/>
    <mergeCell ref="A16:B16"/>
    <mergeCell ref="A17:B17"/>
    <mergeCell ref="A18:B18"/>
  </mergeCells>
  <pageMargins left="0.7" right="0.7" top="0.75" bottom="0.75" header="0" footer="0"/>
  <pageSetup orientation="landscape"/>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outlinePr summaryBelow="0" summaryRight="0"/>
  </sheetPr>
  <dimension ref="A1:I1000"/>
  <sheetViews>
    <sheetView showGridLines="0" workbookViewId="0">
      <selection activeCell="F3" sqref="F3"/>
    </sheetView>
  </sheetViews>
  <sheetFormatPr baseColWidth="10" defaultColWidth="11.25" defaultRowHeight="15" customHeight="1"/>
  <cols>
    <col min="2" max="2" width="38.4140625" customWidth="1"/>
  </cols>
  <sheetData>
    <row r="1" spans="1:9" ht="24.75" customHeight="1">
      <c r="A1" s="347"/>
      <c r="B1" s="324"/>
      <c r="C1" s="324"/>
      <c r="D1" s="324"/>
      <c r="E1" s="324"/>
      <c r="F1" s="324"/>
      <c r="G1" s="23"/>
      <c r="H1" s="1"/>
      <c r="I1" s="1"/>
    </row>
    <row r="2" spans="1:9" ht="40.5" customHeight="1">
      <c r="A2" s="360" t="s">
        <v>535</v>
      </c>
      <c r="B2" s="324"/>
      <c r="C2" s="324"/>
      <c r="D2" s="324"/>
      <c r="E2" s="324"/>
      <c r="F2" s="324"/>
      <c r="G2" s="324"/>
      <c r="H2" s="1"/>
      <c r="I2" s="1"/>
    </row>
    <row r="3" spans="1:9" ht="17.5">
      <c r="A3" s="65" t="s">
        <v>17</v>
      </c>
      <c r="B3" s="1"/>
      <c r="C3" s="1"/>
      <c r="D3" s="1"/>
      <c r="E3" s="1"/>
      <c r="F3" s="1"/>
      <c r="G3" s="1"/>
      <c r="H3" s="1"/>
      <c r="I3" s="1"/>
    </row>
    <row r="4" spans="1:9" ht="17.5">
      <c r="A4" s="65"/>
      <c r="B4" s="1"/>
      <c r="C4" s="1"/>
      <c r="D4" s="1"/>
      <c r="E4" s="1"/>
      <c r="F4" s="1"/>
      <c r="G4" s="1"/>
      <c r="H4" s="68"/>
      <c r="I4" s="1"/>
    </row>
    <row r="5" spans="1:9" ht="18.5" thickBot="1">
      <c r="A5" s="313" t="s">
        <v>958</v>
      </c>
      <c r="B5" s="313"/>
      <c r="C5" s="313"/>
      <c r="D5" s="313"/>
      <c r="E5" s="313"/>
      <c r="F5" s="81"/>
      <c r="G5" s="81"/>
      <c r="H5" s="68"/>
      <c r="I5" s="81"/>
    </row>
    <row r="6" spans="1:9" ht="15.5">
      <c r="A6" s="140" t="s">
        <v>842</v>
      </c>
      <c r="B6" s="141"/>
      <c r="C6" s="141">
        <v>2019</v>
      </c>
      <c r="D6" s="141">
        <v>2020</v>
      </c>
      <c r="E6" s="293">
        <v>2021</v>
      </c>
      <c r="F6" s="293">
        <v>2022</v>
      </c>
      <c r="G6" s="293">
        <v>2023</v>
      </c>
      <c r="H6" s="145"/>
      <c r="I6" s="68"/>
    </row>
    <row r="7" spans="1:9" ht="15.5" customHeight="1">
      <c r="A7" s="387" t="s">
        <v>843</v>
      </c>
      <c r="B7" s="341"/>
      <c r="C7" s="314">
        <v>22</v>
      </c>
      <c r="D7" s="314">
        <v>20</v>
      </c>
      <c r="E7" s="314">
        <v>17</v>
      </c>
      <c r="F7" s="314">
        <v>15.2</v>
      </c>
      <c r="G7" s="314">
        <v>2</v>
      </c>
      <c r="H7" s="68"/>
      <c r="I7" s="68"/>
    </row>
    <row r="8" spans="1:9" ht="15.5" customHeight="1">
      <c r="A8" s="387" t="s">
        <v>844</v>
      </c>
      <c r="B8" s="341"/>
      <c r="C8" s="315">
        <v>1173</v>
      </c>
      <c r="D8" s="315">
        <v>1247</v>
      </c>
      <c r="E8" s="315">
        <v>1297</v>
      </c>
      <c r="F8" s="315">
        <v>1369</v>
      </c>
      <c r="G8" s="315">
        <v>1461</v>
      </c>
      <c r="H8" s="68"/>
      <c r="I8" s="68"/>
    </row>
    <row r="9" spans="1:9" ht="15.5">
      <c r="A9" s="387" t="s">
        <v>845</v>
      </c>
      <c r="B9" s="341"/>
      <c r="C9" s="314">
        <v>96</v>
      </c>
      <c r="D9" s="314">
        <v>70</v>
      </c>
      <c r="E9" s="314">
        <v>89</v>
      </c>
      <c r="F9" s="315">
        <v>107.6</v>
      </c>
      <c r="G9" s="315">
        <v>251</v>
      </c>
      <c r="H9" s="145"/>
      <c r="I9" s="145"/>
    </row>
    <row r="10" spans="1:9" ht="15.5" customHeight="1">
      <c r="A10" s="387" t="s">
        <v>846</v>
      </c>
      <c r="B10" s="341"/>
      <c r="C10" s="314">
        <v>22</v>
      </c>
      <c r="D10" s="314">
        <v>20</v>
      </c>
      <c r="E10" s="314">
        <v>17</v>
      </c>
      <c r="F10" s="316">
        <v>15.2</v>
      </c>
      <c r="G10" s="314">
        <v>2</v>
      </c>
      <c r="H10" s="145"/>
      <c r="I10" s="145"/>
    </row>
    <row r="11" spans="1:9" ht="15.5" customHeight="1">
      <c r="A11" s="387" t="s">
        <v>847</v>
      </c>
      <c r="B11" s="341"/>
      <c r="C11" s="315">
        <f t="shared" ref="C11:G11" si="0">C8+C9-C10</f>
        <v>1247</v>
      </c>
      <c r="D11" s="315">
        <f t="shared" si="0"/>
        <v>1297</v>
      </c>
      <c r="E11" s="315">
        <f t="shared" si="0"/>
        <v>1369</v>
      </c>
      <c r="F11" s="315">
        <f t="shared" si="0"/>
        <v>1461.3999999999999</v>
      </c>
      <c r="G11" s="315">
        <f t="shared" si="0"/>
        <v>1710</v>
      </c>
      <c r="H11" s="145"/>
      <c r="I11" s="145"/>
    </row>
    <row r="12" spans="1:9" ht="15.5">
      <c r="A12" s="75" t="s">
        <v>959</v>
      </c>
      <c r="B12" s="75"/>
      <c r="C12" s="75"/>
      <c r="D12" s="75"/>
      <c r="E12" s="75"/>
      <c r="F12" s="75"/>
      <c r="G12" s="75"/>
      <c r="H12" s="75"/>
      <c r="I12" s="1"/>
    </row>
    <row r="13" spans="1:9" ht="17.5">
      <c r="I13" s="13"/>
    </row>
    <row r="14" spans="1:9" ht="18.5" thickBot="1">
      <c r="A14" s="313" t="s">
        <v>960</v>
      </c>
      <c r="B14" s="317"/>
      <c r="C14" s="317"/>
      <c r="D14" s="317"/>
      <c r="E14" s="317"/>
      <c r="F14" s="13"/>
      <c r="G14" s="13"/>
      <c r="H14" s="13"/>
      <c r="I14" s="1"/>
    </row>
    <row r="15" spans="1:9" ht="17.5" customHeight="1">
      <c r="A15" s="140" t="s">
        <v>848</v>
      </c>
      <c r="B15" s="141"/>
      <c r="C15" s="141">
        <v>2019</v>
      </c>
      <c r="D15" s="141">
        <v>2020</v>
      </c>
      <c r="E15" s="293">
        <v>2021</v>
      </c>
      <c r="F15" s="293">
        <v>2022</v>
      </c>
      <c r="G15" s="293">
        <v>2023</v>
      </c>
      <c r="H15" s="13"/>
      <c r="I15" s="75"/>
    </row>
    <row r="16" spans="1:9" ht="17.5">
      <c r="A16" s="319" t="s">
        <v>849</v>
      </c>
      <c r="B16" s="151"/>
      <c r="C16" s="318">
        <v>3</v>
      </c>
      <c r="D16" s="318">
        <v>3</v>
      </c>
      <c r="E16" s="318">
        <v>3</v>
      </c>
      <c r="F16" s="318">
        <v>3</v>
      </c>
      <c r="G16" s="315">
        <v>16</v>
      </c>
      <c r="H16" s="13"/>
      <c r="I16" s="1"/>
    </row>
    <row r="17" spans="1:9" ht="15.5">
      <c r="A17" s="75" t="s">
        <v>961</v>
      </c>
      <c r="B17" s="1"/>
      <c r="C17" s="1"/>
      <c r="D17" s="1"/>
      <c r="E17" s="1"/>
      <c r="F17" s="1"/>
      <c r="G17" s="1"/>
      <c r="H17" s="1"/>
      <c r="I17" s="1"/>
    </row>
    <row r="18" spans="1:9" ht="15.5">
      <c r="A18" s="1"/>
      <c r="B18" s="1"/>
      <c r="C18" s="1"/>
      <c r="D18" s="1"/>
      <c r="E18" s="1"/>
      <c r="F18" s="1"/>
      <c r="G18" s="1"/>
      <c r="H18" s="1"/>
      <c r="I18" s="1"/>
    </row>
    <row r="19" spans="1:9" ht="15.5">
      <c r="A19" s="1"/>
      <c r="B19" s="1"/>
      <c r="C19" s="1"/>
      <c r="D19" s="1"/>
      <c r="E19" s="1"/>
      <c r="F19" s="1"/>
      <c r="G19" s="1"/>
      <c r="H19" s="1"/>
      <c r="I19" s="1"/>
    </row>
    <row r="20" spans="1:9" ht="15.5">
      <c r="A20" s="1"/>
      <c r="B20" s="1"/>
      <c r="C20" s="1"/>
      <c r="D20" s="1"/>
      <c r="E20" s="1"/>
      <c r="F20" s="1"/>
      <c r="G20" s="1"/>
      <c r="H20" s="1"/>
      <c r="I20" s="1"/>
    </row>
    <row r="21" spans="1:9" ht="15.75" customHeight="1">
      <c r="A21" s="1"/>
      <c r="B21" s="1"/>
      <c r="C21" s="1"/>
      <c r="D21" s="1"/>
      <c r="E21" s="1"/>
      <c r="F21" s="1"/>
      <c r="G21" s="1"/>
      <c r="H21" s="1"/>
      <c r="I21" s="1"/>
    </row>
    <row r="22" spans="1:9" ht="15.75" customHeight="1"/>
    <row r="23" spans="1:9" ht="15.75" customHeight="1"/>
    <row r="24" spans="1:9" ht="15.75" customHeight="1"/>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s1/N+03hVqxszBEPvlKntd83S0soBTwBysIRPRpHQJWVsi1rG2aGi/CbcioLY9AyKUM4z1GbiQUidP3kV4LHLw==" saltValue="YaAJWokQV3OS3djts9YOIQ==" spinCount="100000" sheet="1" formatCells="0" formatColumns="0" formatRows="0" insertColumns="0" insertRows="0" insertHyperlinks="0" deleteColumns="0" deleteRows="0"/>
  <mergeCells count="7">
    <mergeCell ref="A10:B10"/>
    <mergeCell ref="A11:B11"/>
    <mergeCell ref="A1:F1"/>
    <mergeCell ref="A2:G2"/>
    <mergeCell ref="A7:B7"/>
    <mergeCell ref="A8:B8"/>
    <mergeCell ref="A9:B9"/>
  </mergeCells>
  <pageMargins left="0.7" right="0.7" top="0.75" bottom="0.75" header="0" footer="0"/>
  <pageSetup orientation="landscape"/>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outlinePr summaryBelow="0" summaryRight="0"/>
  </sheetPr>
  <dimension ref="A1:J1000"/>
  <sheetViews>
    <sheetView showGridLines="0" workbookViewId="0">
      <selection activeCell="F3" sqref="F3"/>
    </sheetView>
  </sheetViews>
  <sheetFormatPr baseColWidth="10" defaultColWidth="11.25" defaultRowHeight="15" customHeight="1"/>
  <cols>
    <col min="2" max="2" width="35.4140625" customWidth="1"/>
  </cols>
  <sheetData>
    <row r="1" spans="1:10" ht="24.75" customHeight="1">
      <c r="A1" s="347"/>
      <c r="B1" s="324"/>
      <c r="C1" s="324"/>
      <c r="D1" s="324"/>
      <c r="E1" s="324"/>
      <c r="F1" s="324"/>
      <c r="G1" s="23"/>
      <c r="H1" s="1"/>
      <c r="I1" s="1"/>
    </row>
    <row r="2" spans="1:10" ht="40.5" customHeight="1">
      <c r="A2" s="360" t="s">
        <v>535</v>
      </c>
      <c r="B2" s="324"/>
      <c r="C2" s="324"/>
      <c r="D2" s="324"/>
      <c r="E2" s="324"/>
      <c r="F2" s="324"/>
      <c r="G2" s="324"/>
      <c r="H2" s="1"/>
      <c r="I2" s="1"/>
    </row>
    <row r="3" spans="1:10" ht="17.5">
      <c r="A3" s="65" t="s">
        <v>18</v>
      </c>
      <c r="B3" s="1"/>
      <c r="C3" s="1"/>
      <c r="D3" s="1"/>
      <c r="E3" s="1"/>
      <c r="F3" s="1"/>
      <c r="G3" s="1"/>
      <c r="H3" s="1"/>
      <c r="I3" s="1"/>
    </row>
    <row r="4" spans="1:10" ht="17.5">
      <c r="A4" s="65"/>
      <c r="B4" s="1"/>
      <c r="C4" s="1"/>
      <c r="D4" s="1"/>
      <c r="E4" s="1"/>
      <c r="F4" s="1"/>
      <c r="G4" s="1"/>
      <c r="H4" s="1"/>
      <c r="I4" s="1"/>
    </row>
    <row r="5" spans="1:10" ht="18.5" thickBot="1">
      <c r="A5" s="313" t="s">
        <v>962</v>
      </c>
      <c r="B5" s="313"/>
      <c r="C5" s="313"/>
      <c r="D5" s="313"/>
      <c r="E5" s="313"/>
      <c r="F5" s="81"/>
      <c r="G5" s="81"/>
      <c r="H5" s="68"/>
      <c r="I5" s="68"/>
      <c r="J5" s="68"/>
    </row>
    <row r="6" spans="1:10" ht="18">
      <c r="A6" s="146"/>
      <c r="B6" s="147"/>
      <c r="C6" s="141">
        <v>2019</v>
      </c>
      <c r="D6" s="141">
        <v>2020</v>
      </c>
      <c r="E6" s="293">
        <v>2021</v>
      </c>
      <c r="F6" s="293">
        <v>2022</v>
      </c>
      <c r="G6" s="293">
        <v>2023</v>
      </c>
      <c r="H6" s="68"/>
      <c r="I6" s="68"/>
      <c r="J6" s="68"/>
    </row>
    <row r="7" spans="1:10" ht="15.5" customHeight="1">
      <c r="A7" s="389" t="s">
        <v>850</v>
      </c>
      <c r="B7" s="341"/>
      <c r="C7" s="294">
        <v>1.1900000000000001E-2</v>
      </c>
      <c r="D7" s="294">
        <v>1.01E-2</v>
      </c>
      <c r="E7" s="294">
        <v>2.9499999999999998E-2</v>
      </c>
      <c r="F7" s="320">
        <v>1.26E-2</v>
      </c>
      <c r="G7" s="321">
        <v>1.7000000000000001E-2</v>
      </c>
      <c r="H7" s="68"/>
      <c r="I7" s="68"/>
      <c r="J7" s="68"/>
    </row>
    <row r="8" spans="1:10" ht="15.5" customHeight="1">
      <c r="A8" s="389" t="s">
        <v>851</v>
      </c>
      <c r="B8" s="341"/>
      <c r="C8" s="294">
        <v>1.2E-2</v>
      </c>
      <c r="D8" s="294">
        <v>1.12E-2</v>
      </c>
      <c r="E8" s="294">
        <v>3.3599999999999998E-2</v>
      </c>
      <c r="F8" s="320">
        <v>3.3799999999999997E-2</v>
      </c>
      <c r="G8" s="321">
        <v>2.5899999999999999E-2</v>
      </c>
      <c r="H8" s="68"/>
      <c r="I8" s="68"/>
      <c r="J8" s="68"/>
    </row>
    <row r="9" spans="1:10" ht="15.5">
      <c r="A9" s="75" t="s">
        <v>959</v>
      </c>
      <c r="B9" s="1"/>
      <c r="C9" s="1"/>
      <c r="D9" s="1"/>
      <c r="E9" s="1"/>
      <c r="F9" s="1"/>
      <c r="G9" s="1"/>
      <c r="H9" s="68"/>
      <c r="I9" s="68"/>
      <c r="J9" s="68"/>
    </row>
    <row r="10" spans="1:10" ht="15.5">
      <c r="A10" s="1"/>
      <c r="B10" s="1"/>
      <c r="C10" s="1"/>
      <c r="D10" s="1"/>
      <c r="E10" s="1"/>
      <c r="F10" s="1"/>
      <c r="G10" s="1"/>
      <c r="H10" s="68"/>
      <c r="I10" s="68"/>
      <c r="J10" s="68"/>
    </row>
    <row r="11" spans="1:10" ht="18.5" thickBot="1">
      <c r="A11" s="313" t="s">
        <v>963</v>
      </c>
      <c r="B11" s="313"/>
      <c r="C11" s="313"/>
      <c r="D11" s="313"/>
      <c r="E11" s="313"/>
      <c r="F11" s="81"/>
      <c r="G11" s="81"/>
      <c r="H11" s="68"/>
      <c r="I11" s="68"/>
      <c r="J11" s="68"/>
    </row>
    <row r="12" spans="1:10" ht="15.5" customHeight="1">
      <c r="A12" s="140" t="s">
        <v>852</v>
      </c>
      <c r="B12" s="141"/>
      <c r="C12" s="141">
        <v>2019</v>
      </c>
      <c r="D12" s="141">
        <v>2020</v>
      </c>
      <c r="E12" s="293">
        <v>2021</v>
      </c>
      <c r="F12" s="293">
        <v>2022</v>
      </c>
      <c r="G12" s="293">
        <v>2023</v>
      </c>
      <c r="H12" s="68"/>
      <c r="I12" s="68"/>
      <c r="J12" s="68"/>
    </row>
    <row r="13" spans="1:10" ht="15.5" customHeight="1">
      <c r="A13" s="383" t="s">
        <v>853</v>
      </c>
      <c r="B13" s="341"/>
      <c r="C13" s="305">
        <v>48</v>
      </c>
      <c r="D13" s="309">
        <v>51.7</v>
      </c>
      <c r="E13" s="305">
        <v>233</v>
      </c>
      <c r="F13" s="305">
        <v>278</v>
      </c>
      <c r="G13" s="305">
        <v>422</v>
      </c>
      <c r="H13" s="68"/>
      <c r="I13" s="68"/>
      <c r="J13" s="68"/>
    </row>
    <row r="14" spans="1:10" ht="15.5" customHeight="1">
      <c r="A14" s="383" t="s">
        <v>854</v>
      </c>
      <c r="B14" s="341"/>
      <c r="C14" s="305">
        <v>90</v>
      </c>
      <c r="D14" s="309">
        <v>76.5</v>
      </c>
      <c r="E14" s="305">
        <v>145</v>
      </c>
      <c r="F14" s="309">
        <v>141.5</v>
      </c>
      <c r="G14" s="305">
        <v>232</v>
      </c>
      <c r="H14" s="75"/>
      <c r="I14" s="75"/>
    </row>
    <row r="15" spans="1:10" ht="15.5" customHeight="1">
      <c r="A15" s="383" t="s">
        <v>855</v>
      </c>
      <c r="B15" s="341"/>
      <c r="C15" s="322">
        <v>9</v>
      </c>
      <c r="D15" s="309">
        <v>6.3</v>
      </c>
      <c r="E15" s="322">
        <v>9.6</v>
      </c>
      <c r="F15" s="322">
        <v>9.1999999999999993</v>
      </c>
      <c r="G15" s="322">
        <v>15</v>
      </c>
      <c r="H15" s="75"/>
      <c r="I15" s="75"/>
    </row>
    <row r="16" spans="1:10" ht="15.5" customHeight="1">
      <c r="A16" s="383" t="s">
        <v>856</v>
      </c>
      <c r="B16" s="341"/>
      <c r="C16" s="305">
        <v>584</v>
      </c>
      <c r="D16" s="309">
        <v>556</v>
      </c>
      <c r="E16" s="322">
        <v>1891</v>
      </c>
      <c r="F16" s="322">
        <v>2766</v>
      </c>
      <c r="G16" s="322">
        <v>2633</v>
      </c>
      <c r="H16" s="75"/>
      <c r="I16" s="75"/>
    </row>
    <row r="17" spans="1:9" ht="15.5">
      <c r="A17" s="383" t="s">
        <v>857</v>
      </c>
      <c r="B17" s="341"/>
      <c r="C17" s="305">
        <v>91</v>
      </c>
      <c r="D17" s="309">
        <v>85.5</v>
      </c>
      <c r="E17" s="305">
        <v>265</v>
      </c>
      <c r="F17" s="309">
        <v>378.6</v>
      </c>
      <c r="G17" s="305">
        <v>353</v>
      </c>
      <c r="H17" s="75"/>
      <c r="I17" s="75"/>
    </row>
    <row r="18" spans="1:9" ht="15.5">
      <c r="A18" s="388" t="s">
        <v>964</v>
      </c>
      <c r="B18" s="376"/>
      <c r="C18" s="376"/>
      <c r="D18" s="75"/>
      <c r="E18" s="75"/>
      <c r="F18" s="75"/>
      <c r="G18" s="75"/>
      <c r="H18" s="1"/>
      <c r="I18" s="1"/>
    </row>
    <row r="19" spans="1:9" ht="15.5">
      <c r="A19" s="1"/>
      <c r="B19" s="1"/>
      <c r="C19" s="1"/>
      <c r="D19" s="1"/>
      <c r="E19" s="1"/>
      <c r="F19" s="1"/>
      <c r="G19" s="1"/>
      <c r="H19" s="1"/>
      <c r="I19" s="1"/>
    </row>
    <row r="20" spans="1:9" ht="15.5">
      <c r="A20" s="1"/>
      <c r="B20" s="1"/>
      <c r="C20" s="1"/>
      <c r="D20" s="1"/>
      <c r="E20" s="1"/>
      <c r="F20" s="1"/>
      <c r="G20" s="1"/>
      <c r="H20" s="1"/>
      <c r="I20" s="1"/>
    </row>
    <row r="21" spans="1:9" ht="15.75" customHeight="1">
      <c r="A21" s="1"/>
      <c r="B21" s="1"/>
      <c r="C21" s="1"/>
      <c r="D21" s="1"/>
      <c r="E21" s="1"/>
      <c r="F21" s="1"/>
      <c r="G21" s="1"/>
      <c r="H21" s="1"/>
      <c r="I21" s="1"/>
    </row>
    <row r="22" spans="1:9" ht="15.75" customHeight="1">
      <c r="A22" s="1"/>
      <c r="B22" s="1"/>
      <c r="C22" s="1"/>
      <c r="D22" s="1"/>
      <c r="E22" s="1"/>
      <c r="F22" s="1"/>
      <c r="G22" s="1"/>
      <c r="H22" s="1"/>
      <c r="I22" s="1"/>
    </row>
    <row r="23" spans="1:9" ht="15.75" customHeight="1">
      <c r="A23" s="1"/>
      <c r="B23" s="1"/>
      <c r="C23" s="1"/>
      <c r="D23" s="1"/>
      <c r="E23" s="1"/>
      <c r="F23" s="1"/>
      <c r="G23" s="1"/>
      <c r="H23" s="1"/>
      <c r="I23" s="1"/>
    </row>
    <row r="24" spans="1:9" ht="15.75" customHeight="1"/>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m20sh1n8zP7Fte9WitWSBh6jRLdP5kCBCCy2TQufj7y2Wuovdi8SLP+oPBpXHXZpAUDs1lt6XrTbfnfL3oqmtA==" saltValue="L4G5Gb7modqQrFv7ZxY7DQ==" spinCount="100000" sheet="1" formatCells="0" formatColumns="0" formatRows="0" insertColumns="0" insertRows="0" insertHyperlinks="0" deleteColumns="0" deleteRows="0"/>
  <mergeCells count="10">
    <mergeCell ref="A18:C18"/>
    <mergeCell ref="A15:B15"/>
    <mergeCell ref="A16:B16"/>
    <mergeCell ref="A1:F1"/>
    <mergeCell ref="A2:G2"/>
    <mergeCell ref="A7:B7"/>
    <mergeCell ref="A8:B8"/>
    <mergeCell ref="A13:B13"/>
    <mergeCell ref="A14:B14"/>
    <mergeCell ref="A17:B17"/>
  </mergeCells>
  <pageMargins left="0.7" right="0.7" top="0.75" bottom="0.75" header="0" footer="0"/>
  <pageSetup orientation="portrait"/>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outlinePr summaryBelow="0" summaryRight="0"/>
  </sheetPr>
  <dimension ref="A1:I1000"/>
  <sheetViews>
    <sheetView showGridLines="0" tabSelected="1" workbookViewId="0">
      <selection activeCell="J11" sqref="J11"/>
    </sheetView>
  </sheetViews>
  <sheetFormatPr baseColWidth="10" defaultColWidth="11.25" defaultRowHeight="15" customHeight="1"/>
  <cols>
    <col min="1" max="1" width="34.4140625" customWidth="1"/>
    <col min="2" max="2" width="20.25" customWidth="1"/>
  </cols>
  <sheetData>
    <row r="1" spans="1:9" ht="24.75" customHeight="1">
      <c r="A1" s="347"/>
      <c r="B1" s="324"/>
      <c r="C1" s="324"/>
      <c r="D1" s="324"/>
      <c r="E1" s="324"/>
      <c r="F1" s="324"/>
      <c r="G1" s="23"/>
      <c r="H1" s="1"/>
      <c r="I1" s="1"/>
    </row>
    <row r="2" spans="1:9" ht="40.5" customHeight="1">
      <c r="A2" s="360" t="s">
        <v>535</v>
      </c>
      <c r="B2" s="324"/>
      <c r="C2" s="324"/>
      <c r="D2" s="324"/>
      <c r="E2" s="324"/>
      <c r="F2" s="324"/>
      <c r="G2" s="324"/>
      <c r="H2" s="1"/>
      <c r="I2" s="1"/>
    </row>
    <row r="3" spans="1:9" ht="18">
      <c r="A3" s="148" t="s">
        <v>858</v>
      </c>
      <c r="B3" s="1"/>
      <c r="C3" s="1"/>
      <c r="D3" s="1"/>
      <c r="E3" s="1"/>
      <c r="F3" s="1"/>
      <c r="G3" s="1"/>
      <c r="H3" s="1"/>
      <c r="I3" s="1"/>
    </row>
    <row r="4" spans="1:9" ht="18">
      <c r="A4" s="148"/>
      <c r="B4" s="1"/>
      <c r="C4" s="1"/>
      <c r="D4" s="1"/>
      <c r="E4" s="1"/>
      <c r="F4" s="1"/>
      <c r="G4" s="1"/>
      <c r="H4" s="1"/>
      <c r="I4" s="1"/>
    </row>
    <row r="5" spans="1:9" ht="21">
      <c r="A5" s="313" t="s">
        <v>965</v>
      </c>
      <c r="B5" s="313"/>
      <c r="C5" s="313"/>
      <c r="D5" s="313"/>
      <c r="E5" s="313"/>
      <c r="F5" s="81"/>
      <c r="G5" s="81"/>
      <c r="H5" s="81"/>
      <c r="I5" s="81"/>
    </row>
    <row r="6" spans="1:9" ht="15.5">
      <c r="A6" s="140" t="s">
        <v>860</v>
      </c>
      <c r="B6" s="141"/>
      <c r="C6" s="141">
        <v>2019</v>
      </c>
      <c r="D6" s="141">
        <v>2020</v>
      </c>
      <c r="E6" s="293">
        <v>2021</v>
      </c>
      <c r="F6" s="293">
        <v>2022</v>
      </c>
      <c r="G6" s="293">
        <v>2023</v>
      </c>
      <c r="H6" s="1"/>
      <c r="I6" s="1"/>
    </row>
    <row r="7" spans="1:9" ht="15.5" customHeight="1">
      <c r="A7" s="383" t="s">
        <v>859</v>
      </c>
      <c r="B7" s="341"/>
      <c r="C7" s="308">
        <v>1</v>
      </c>
      <c r="D7" s="308">
        <v>1</v>
      </c>
      <c r="E7" s="308">
        <v>1</v>
      </c>
      <c r="F7" s="308">
        <v>1</v>
      </c>
      <c r="G7" s="308">
        <v>1</v>
      </c>
      <c r="H7" s="1"/>
      <c r="I7" s="75"/>
    </row>
    <row r="8" spans="1:9" ht="15.5">
      <c r="A8" s="390" t="s">
        <v>966</v>
      </c>
      <c r="B8" s="324"/>
      <c r="C8" s="324"/>
      <c r="D8" s="1"/>
      <c r="E8" s="1"/>
      <c r="F8" s="1"/>
      <c r="G8" s="1"/>
      <c r="H8" s="1"/>
      <c r="I8" s="1"/>
    </row>
    <row r="9" spans="1:9" ht="15.5">
      <c r="A9" s="1"/>
      <c r="B9" s="1"/>
      <c r="C9" s="1"/>
      <c r="D9" s="1"/>
      <c r="E9" s="1"/>
      <c r="F9" s="1"/>
      <c r="G9" s="1"/>
      <c r="H9" s="1"/>
      <c r="I9" s="1"/>
    </row>
    <row r="10" spans="1:9" ht="15.5">
      <c r="A10" s="1"/>
      <c r="B10" s="1"/>
      <c r="C10" s="1"/>
      <c r="D10" s="1"/>
      <c r="E10" s="1"/>
      <c r="F10" s="1"/>
      <c r="G10" s="1"/>
      <c r="H10" s="1"/>
      <c r="I10" s="1"/>
    </row>
    <row r="11" spans="1:9" ht="15.5">
      <c r="A11" s="1"/>
      <c r="B11" s="1"/>
      <c r="C11" s="1"/>
      <c r="D11" s="1"/>
      <c r="E11" s="1"/>
      <c r="F11" s="1"/>
      <c r="G11" s="1"/>
      <c r="H11" s="1"/>
      <c r="I11" s="1"/>
    </row>
    <row r="12" spans="1:9" ht="15.5">
      <c r="A12" s="1"/>
      <c r="B12" s="1"/>
      <c r="C12" s="1"/>
      <c r="D12" s="1"/>
      <c r="E12" s="1"/>
      <c r="F12" s="1"/>
      <c r="G12" s="1"/>
      <c r="H12" s="1"/>
      <c r="I12" s="1"/>
    </row>
    <row r="13" spans="1:9" ht="15.5">
      <c r="A13" s="1"/>
      <c r="B13" s="1"/>
      <c r="C13" s="1"/>
      <c r="D13" s="1"/>
      <c r="E13" s="1"/>
      <c r="F13" s="1"/>
      <c r="G13" s="1"/>
      <c r="H13" s="1"/>
      <c r="I13" s="1"/>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dasZm35ikk0mlGRJZt/NKD4CW7nHW5S+/SXr9yODJM3F+A9+Z9bar9fBlSbcH5pMxEe41Bu3C2PPlpzrDEoVg==" saltValue="Dgttvyh02i7XpyyAoeIGLw==" spinCount="100000" sheet="1" formatCells="0" formatColumns="0" formatRows="0" insertColumns="0" insertRows="0" insertHyperlinks="0" deleteColumns="0" deleteRows="0"/>
  <mergeCells count="4">
    <mergeCell ref="A1:F1"/>
    <mergeCell ref="A2:G2"/>
    <mergeCell ref="A7:B7"/>
    <mergeCell ref="A8:C8"/>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outlinePr summaryBelow="0" summaryRight="0"/>
  </sheetPr>
  <dimension ref="A1:E1001"/>
  <sheetViews>
    <sheetView showGridLines="0" topLeftCell="A3" workbookViewId="0">
      <selection sqref="A1:F1"/>
    </sheetView>
  </sheetViews>
  <sheetFormatPr baseColWidth="10" defaultColWidth="11.25" defaultRowHeight="15" customHeight="1"/>
  <cols>
    <col min="1" max="1" width="79.75" customWidth="1"/>
    <col min="2" max="2" width="22.4140625" customWidth="1"/>
    <col min="3" max="5" width="10.4140625" customWidth="1"/>
  </cols>
  <sheetData>
    <row r="1" spans="1:5" ht="24.75" customHeight="1">
      <c r="A1" s="326"/>
      <c r="B1" s="324"/>
      <c r="C1" s="324"/>
      <c r="D1" s="17"/>
      <c r="E1" s="17"/>
    </row>
    <row r="2" spans="1:5" ht="15.5">
      <c r="A2" s="326" t="s">
        <v>20</v>
      </c>
      <c r="B2" s="324"/>
      <c r="C2" s="1"/>
      <c r="D2" s="1"/>
      <c r="E2" s="1"/>
    </row>
    <row r="3" spans="1:5" ht="15.5">
      <c r="A3" s="324"/>
      <c r="B3" s="324"/>
      <c r="C3" s="1"/>
      <c r="D3" s="1"/>
      <c r="E3" s="1"/>
    </row>
    <row r="4" spans="1:5" ht="25">
      <c r="A4" s="18" t="s">
        <v>21</v>
      </c>
      <c r="B4" s="16"/>
      <c r="D4" s="1"/>
      <c r="E4" s="1"/>
    </row>
    <row r="5" spans="1:5" ht="25">
      <c r="A5" s="18"/>
      <c r="B5" s="16"/>
      <c r="C5" s="1"/>
      <c r="D5" s="1"/>
      <c r="E5" s="1"/>
    </row>
    <row r="6" spans="1:5" ht="15.5">
      <c r="A6" s="19" t="s">
        <v>22</v>
      </c>
      <c r="B6" s="20" t="s">
        <v>23</v>
      </c>
      <c r="C6" s="1"/>
      <c r="D6" s="1"/>
      <c r="E6" s="1"/>
    </row>
    <row r="7" spans="1:5" ht="22.5" customHeight="1">
      <c r="A7" s="150" t="s">
        <v>24</v>
      </c>
      <c r="B7" s="21" t="s">
        <v>25</v>
      </c>
      <c r="C7" s="1"/>
      <c r="D7" s="1"/>
      <c r="E7" s="1"/>
    </row>
    <row r="8" spans="1:5" ht="22.5" customHeight="1">
      <c r="A8" s="149" t="s">
        <v>26</v>
      </c>
      <c r="B8" s="21" t="s">
        <v>27</v>
      </c>
      <c r="C8" s="1"/>
      <c r="D8" s="1"/>
      <c r="E8" s="1"/>
    </row>
    <row r="9" spans="1:5" ht="28.5" customHeight="1">
      <c r="A9" s="149" t="s">
        <v>28</v>
      </c>
      <c r="B9" s="21" t="s">
        <v>29</v>
      </c>
      <c r="C9" s="1"/>
      <c r="D9" s="1"/>
      <c r="E9" s="1"/>
    </row>
    <row r="10" spans="1:5" ht="22.5" customHeight="1">
      <c r="A10" s="149" t="s">
        <v>30</v>
      </c>
      <c r="B10" s="21" t="s">
        <v>30</v>
      </c>
      <c r="C10" s="1"/>
      <c r="D10" s="1"/>
      <c r="E10" s="1"/>
    </row>
    <row r="11" spans="1:5" ht="22.5" customHeight="1">
      <c r="A11" s="149" t="s">
        <v>31</v>
      </c>
      <c r="B11" s="21" t="s">
        <v>27</v>
      </c>
      <c r="C11" s="1"/>
      <c r="D11" s="1"/>
      <c r="E11" s="1"/>
    </row>
    <row r="12" spans="1:5" ht="22.5" customHeight="1">
      <c r="A12" s="149" t="s">
        <v>32</v>
      </c>
      <c r="B12" s="22" t="s">
        <v>33</v>
      </c>
      <c r="C12" s="1"/>
      <c r="D12" s="1"/>
      <c r="E12" s="1"/>
    </row>
    <row r="13" spans="1:5" ht="22.5" customHeight="1">
      <c r="A13" s="149" t="s">
        <v>34</v>
      </c>
      <c r="B13" s="21" t="s">
        <v>33</v>
      </c>
      <c r="C13" s="1"/>
      <c r="D13" s="1"/>
      <c r="E13" s="1"/>
    </row>
    <row r="14" spans="1:5" ht="22.5" customHeight="1">
      <c r="A14" s="149" t="s">
        <v>35</v>
      </c>
      <c r="B14" s="21" t="s">
        <v>33</v>
      </c>
      <c r="C14" s="1"/>
      <c r="D14" s="1"/>
      <c r="E14" s="1"/>
    </row>
    <row r="15" spans="1:5" ht="22.5" customHeight="1">
      <c r="A15" s="149" t="s">
        <v>36</v>
      </c>
      <c r="B15" s="21" t="s">
        <v>33</v>
      </c>
      <c r="C15" s="1"/>
      <c r="D15" s="1"/>
      <c r="E15" s="1"/>
    </row>
    <row r="16" spans="1:5" ht="22.5" customHeight="1">
      <c r="A16" s="149" t="s">
        <v>37</v>
      </c>
      <c r="B16" s="22" t="s">
        <v>33</v>
      </c>
      <c r="C16" s="1"/>
      <c r="D16" s="1"/>
      <c r="E16" s="1"/>
    </row>
    <row r="17" spans="1:5" ht="22.5" customHeight="1">
      <c r="A17" s="149" t="s">
        <v>38</v>
      </c>
      <c r="B17" s="22" t="s">
        <v>27</v>
      </c>
      <c r="C17" s="1"/>
      <c r="D17" s="1"/>
      <c r="E17" s="1"/>
    </row>
    <row r="18" spans="1:5" ht="22.5" customHeight="1">
      <c r="A18" s="149" t="s">
        <v>39</v>
      </c>
      <c r="B18" s="22" t="s">
        <v>27</v>
      </c>
      <c r="C18" s="1"/>
      <c r="D18" s="1"/>
      <c r="E18" s="1"/>
    </row>
    <row r="19" spans="1:5" ht="22.5" customHeight="1">
      <c r="A19" s="149" t="s">
        <v>40</v>
      </c>
      <c r="B19" s="22" t="s">
        <v>27</v>
      </c>
      <c r="C19" s="1"/>
      <c r="D19" s="1"/>
      <c r="E19" s="1"/>
    </row>
    <row r="20" spans="1:5" ht="22.5" customHeight="1">
      <c r="A20" s="149" t="s">
        <v>41</v>
      </c>
      <c r="B20" s="22" t="s">
        <v>27</v>
      </c>
      <c r="C20" s="1"/>
      <c r="D20" s="1"/>
      <c r="E20" s="1"/>
    </row>
    <row r="21" spans="1:5" ht="22.5" customHeight="1">
      <c r="A21" s="149" t="s">
        <v>42</v>
      </c>
      <c r="B21" s="22" t="s">
        <v>27</v>
      </c>
      <c r="C21" s="1"/>
      <c r="D21" s="1"/>
      <c r="E21" s="1"/>
    </row>
    <row r="22" spans="1:5" ht="22.5" customHeight="1">
      <c r="A22" s="149" t="s">
        <v>43</v>
      </c>
      <c r="B22" s="22" t="s">
        <v>44</v>
      </c>
      <c r="C22" s="1"/>
      <c r="D22" s="1"/>
      <c r="E22" s="1"/>
    </row>
    <row r="23" spans="1:5" ht="22.5" customHeight="1">
      <c r="A23" s="149" t="s">
        <v>45</v>
      </c>
      <c r="B23" s="22" t="s">
        <v>44</v>
      </c>
      <c r="C23" s="1"/>
      <c r="D23" s="1"/>
      <c r="E23" s="1"/>
    </row>
    <row r="24" spans="1:5" ht="22.5" customHeight="1">
      <c r="A24" s="149" t="s">
        <v>46</v>
      </c>
      <c r="B24" s="22" t="s">
        <v>44</v>
      </c>
      <c r="C24" s="1"/>
      <c r="D24" s="1"/>
      <c r="E24" s="1"/>
    </row>
    <row r="25" spans="1:5" ht="22.5" customHeight="1">
      <c r="A25" s="149" t="s">
        <v>47</v>
      </c>
      <c r="B25" s="22" t="s">
        <v>44</v>
      </c>
      <c r="C25" s="1"/>
      <c r="D25" s="1"/>
      <c r="E25" s="1"/>
    </row>
    <row r="26" spans="1:5" ht="22.5" customHeight="1">
      <c r="A26" s="149" t="s">
        <v>48</v>
      </c>
      <c r="B26" s="22" t="s">
        <v>44</v>
      </c>
      <c r="C26" s="1"/>
      <c r="D26" s="1"/>
      <c r="E26" s="1"/>
    </row>
    <row r="27" spans="1:5" ht="22.5" customHeight="1">
      <c r="A27" s="149" t="s">
        <v>49</v>
      </c>
      <c r="B27" s="22" t="s">
        <v>44</v>
      </c>
      <c r="C27" s="1"/>
      <c r="D27" s="1"/>
      <c r="E27" s="1"/>
    </row>
    <row r="28" spans="1:5" ht="15.75" customHeight="1">
      <c r="A28" s="1"/>
      <c r="B28" s="1"/>
      <c r="C28" s="1"/>
      <c r="D28" s="1"/>
      <c r="E28" s="1"/>
    </row>
    <row r="29" spans="1:5" ht="15.75" customHeight="1">
      <c r="A29" s="1"/>
      <c r="B29" s="1"/>
      <c r="C29" s="1"/>
      <c r="D29" s="1"/>
      <c r="E29" s="1"/>
    </row>
    <row r="30" spans="1:5" ht="15.75" customHeight="1">
      <c r="A30" s="1"/>
      <c r="B30" s="1"/>
      <c r="C30" s="1"/>
      <c r="D30" s="1"/>
      <c r="E30" s="1"/>
    </row>
    <row r="31" spans="1:5" ht="15.75" customHeight="1">
      <c r="A31" s="1"/>
      <c r="B31" s="1"/>
      <c r="C31" s="1"/>
      <c r="D31" s="1"/>
      <c r="E31" s="1"/>
    </row>
    <row r="32" spans="1:5" ht="15.75" customHeight="1">
      <c r="A32" s="1"/>
      <c r="B32" s="1"/>
      <c r="C32" s="1"/>
      <c r="D32" s="1"/>
      <c r="E32" s="1"/>
    </row>
    <row r="33" spans="1:5" ht="15.75" customHeight="1">
      <c r="A33" s="1"/>
      <c r="B33" s="1"/>
      <c r="C33" s="1"/>
      <c r="D33" s="1"/>
      <c r="E33" s="1"/>
    </row>
    <row r="34" spans="1:5" ht="15.75" customHeight="1"/>
    <row r="35" spans="1:5" ht="15.75" customHeight="1"/>
    <row r="36" spans="1:5" ht="15.75" customHeight="1"/>
    <row r="37" spans="1:5" ht="15.75" customHeight="1"/>
    <row r="38" spans="1:5" ht="15.75" customHeight="1"/>
    <row r="39" spans="1:5" ht="15.75" customHeight="1"/>
    <row r="40" spans="1:5" ht="15.75" customHeight="1"/>
    <row r="41" spans="1:5" ht="15.75" customHeight="1"/>
    <row r="42" spans="1:5" ht="15.75" customHeight="1"/>
    <row r="43" spans="1:5" ht="15.75" customHeight="1"/>
    <row r="44" spans="1:5" ht="15.75" customHeight="1"/>
    <row r="45" spans="1:5" ht="15.75" customHeight="1"/>
    <row r="46" spans="1:5" ht="15.75" customHeight="1"/>
    <row r="47" spans="1:5" ht="15.75" customHeight="1"/>
    <row r="48" spans="1:5"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sheetProtection algorithmName="SHA-512" hashValue="BHAF6GwZPlePlhoPgBkao9NvFl9bS/UfmODVAR6P74Yq1jVPBMHUQb+n5pGFrFooaFOWrBFruqLY620Nn7N2uQ==" saltValue="qnJMbXm5XezmIPZYENmHzA==" spinCount="100000" sheet="1" formatCells="0" formatColumns="0" formatRows="0" insertColumns="0" insertRows="0" insertHyperlinks="0" deleteColumns="0" deleteRows="0"/>
  <mergeCells count="2">
    <mergeCell ref="A1:C1"/>
    <mergeCell ref="A2:B3"/>
  </mergeCells>
  <hyperlinks>
    <hyperlink ref="A8" r:id="rId1" xr:uid="{00000000-0004-0000-0100-000001000000}"/>
    <hyperlink ref="A9" r:id="rId2" xr:uid="{00000000-0004-0000-0100-000002000000}"/>
    <hyperlink ref="A10" r:id="rId3" xr:uid="{00000000-0004-0000-0100-000003000000}"/>
    <hyperlink ref="A11" r:id="rId4" xr:uid="{00000000-0004-0000-0100-000004000000}"/>
    <hyperlink ref="A12" r:id="rId5" xr:uid="{00000000-0004-0000-0100-000005000000}"/>
    <hyperlink ref="A13" r:id="rId6" xr:uid="{00000000-0004-0000-0100-000006000000}"/>
    <hyperlink ref="A14" r:id="rId7" xr:uid="{00000000-0004-0000-0100-000007000000}"/>
    <hyperlink ref="A15" r:id="rId8" xr:uid="{00000000-0004-0000-0100-000008000000}"/>
    <hyperlink ref="A16" r:id="rId9" location="flagship-projects" xr:uid="{00000000-0004-0000-0100-000009000000}"/>
    <hyperlink ref="A17" r:id="rId10" xr:uid="{00000000-0004-0000-0100-00000A000000}"/>
    <hyperlink ref="A18" r:id="rId11" xr:uid="{00000000-0004-0000-0100-00000B000000}"/>
    <hyperlink ref="A19" r:id="rId12" xr:uid="{00000000-0004-0000-0100-00000C000000}"/>
    <hyperlink ref="A20" r:id="rId13" xr:uid="{00000000-0004-0000-0100-00000D000000}"/>
    <hyperlink ref="A21" r:id="rId14" xr:uid="{00000000-0004-0000-0100-00000E000000}"/>
    <hyperlink ref="A22" r:id="rId15" xr:uid="{00000000-0004-0000-0100-00000F000000}"/>
    <hyperlink ref="A23" r:id="rId16" location="contenu" xr:uid="{00000000-0004-0000-0100-000010000000}"/>
    <hyperlink ref="A24" r:id="rId17" xr:uid="{00000000-0004-0000-0100-000011000000}"/>
    <hyperlink ref="A25" r:id="rId18" xr:uid="{00000000-0004-0000-0100-000012000000}"/>
    <hyperlink ref="A26" r:id="rId19" xr:uid="{00000000-0004-0000-0100-000013000000}"/>
    <hyperlink ref="A27" r:id="rId20" xr:uid="{00000000-0004-0000-0100-000014000000}"/>
    <hyperlink ref="A7" r:id="rId21" xr:uid="{37588DE0-CEFE-4B31-95CF-6521399F0993}"/>
  </hyperlinks>
  <pageMargins left="0.7" right="0.7" top="0.75" bottom="0.75" header="0" footer="0"/>
  <pageSetup orientation="landscape"/>
  <drawing r:id="rId2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outlinePr summaryBelow="0" summaryRight="0"/>
  </sheetPr>
  <dimension ref="A1:G1000"/>
  <sheetViews>
    <sheetView showGridLines="0" topLeftCell="A175" workbookViewId="0">
      <selection activeCell="D192" sqref="D192"/>
    </sheetView>
  </sheetViews>
  <sheetFormatPr baseColWidth="10" defaultColWidth="11.25" defaultRowHeight="15" customHeight="1"/>
  <cols>
    <col min="1" max="1" width="17.4140625" customWidth="1"/>
    <col min="2" max="2" width="56.08203125" customWidth="1"/>
    <col min="3" max="3" width="48.58203125" customWidth="1"/>
    <col min="4" max="4" width="62.4140625" customWidth="1"/>
    <col min="5" max="5" width="30.4140625" customWidth="1"/>
    <col min="6" max="6" width="32.75" customWidth="1"/>
    <col min="7" max="7" width="11" customWidth="1"/>
  </cols>
  <sheetData>
    <row r="1" spans="1:7" ht="24.75" customHeight="1">
      <c r="A1" s="335"/>
      <c r="B1" s="324"/>
      <c r="C1" s="324"/>
      <c r="D1" s="324"/>
      <c r="E1" s="324"/>
      <c r="F1" s="324"/>
      <c r="G1" s="23"/>
    </row>
    <row r="2" spans="1:7" ht="33" customHeight="1">
      <c r="A2" s="343" t="s">
        <v>50</v>
      </c>
      <c r="B2" s="343"/>
      <c r="C2" s="343"/>
      <c r="D2" s="24"/>
      <c r="E2" s="24"/>
      <c r="F2" s="24"/>
      <c r="G2" s="23"/>
    </row>
    <row r="3" spans="1:7" ht="42.5" customHeight="1">
      <c r="A3" s="25" t="s">
        <v>51</v>
      </c>
      <c r="B3" s="336" t="s">
        <v>52</v>
      </c>
      <c r="C3" s="324"/>
      <c r="D3" s="324"/>
      <c r="E3" s="324"/>
      <c r="F3" s="324"/>
      <c r="G3" s="23"/>
    </row>
    <row r="4" spans="1:7" ht="28">
      <c r="A4" s="26" t="s">
        <v>53</v>
      </c>
      <c r="B4" s="337" t="s">
        <v>54</v>
      </c>
      <c r="C4" s="324"/>
      <c r="D4" s="324"/>
      <c r="E4" s="324"/>
      <c r="F4" s="324"/>
      <c r="G4" s="23"/>
    </row>
    <row r="5" spans="1:7" ht="15.5">
      <c r="A5" s="28"/>
      <c r="B5" s="29"/>
      <c r="C5" s="28"/>
      <c r="D5" s="28"/>
      <c r="E5" s="28"/>
      <c r="F5" s="28"/>
      <c r="G5" s="23"/>
    </row>
    <row r="6" spans="1:7" ht="15.5" customHeight="1">
      <c r="A6" s="338" t="s">
        <v>55</v>
      </c>
      <c r="B6" s="338" t="s">
        <v>56</v>
      </c>
      <c r="C6" s="339" t="s">
        <v>57</v>
      </c>
      <c r="D6" s="340" t="s">
        <v>58</v>
      </c>
      <c r="E6" s="341"/>
      <c r="F6" s="342"/>
      <c r="G6" s="30"/>
    </row>
    <row r="7" spans="1:7" ht="15.5">
      <c r="A7" s="332"/>
      <c r="B7" s="332"/>
      <c r="C7" s="332"/>
      <c r="D7" s="31" t="s">
        <v>59</v>
      </c>
      <c r="E7" s="31" t="s">
        <v>60</v>
      </c>
      <c r="F7" s="32" t="s">
        <v>61</v>
      </c>
      <c r="G7" s="30"/>
    </row>
    <row r="8" spans="1:7" ht="15.5">
      <c r="A8" s="333" t="s">
        <v>62</v>
      </c>
      <c r="B8" s="328"/>
      <c r="C8" s="328"/>
      <c r="D8" s="328"/>
      <c r="E8" s="328"/>
      <c r="F8" s="329"/>
      <c r="G8" s="33"/>
    </row>
    <row r="9" spans="1:7" ht="25" customHeight="1">
      <c r="A9" s="330" t="s">
        <v>63</v>
      </c>
      <c r="B9" s="47" t="s">
        <v>64</v>
      </c>
      <c r="C9" s="47" t="s">
        <v>65</v>
      </c>
      <c r="D9" s="45"/>
      <c r="E9" s="47"/>
      <c r="F9" s="152"/>
      <c r="G9" s="33"/>
    </row>
    <row r="10" spans="1:7" ht="15.5">
      <c r="A10" s="331"/>
      <c r="B10" s="47" t="s">
        <v>66</v>
      </c>
      <c r="C10" s="47" t="s">
        <v>67</v>
      </c>
      <c r="D10" s="45"/>
      <c r="E10" s="47"/>
      <c r="F10" s="152"/>
      <c r="G10" s="33"/>
    </row>
    <row r="11" spans="1:7" ht="15.5">
      <c r="A11" s="331"/>
      <c r="B11" s="47" t="s">
        <v>68</v>
      </c>
      <c r="C11" s="47" t="s">
        <v>67</v>
      </c>
      <c r="D11" s="45"/>
      <c r="E11" s="47"/>
      <c r="F11" s="152"/>
      <c r="G11" s="33"/>
    </row>
    <row r="12" spans="1:7" ht="25">
      <c r="A12" s="331"/>
      <c r="B12" s="47" t="s">
        <v>69</v>
      </c>
      <c r="C12" s="47" t="s">
        <v>70</v>
      </c>
      <c r="D12" s="45"/>
      <c r="E12" s="47"/>
      <c r="F12" s="152"/>
      <c r="G12" s="33"/>
    </row>
    <row r="13" spans="1:7" ht="15.5">
      <c r="A13" s="331"/>
      <c r="B13" s="47" t="s">
        <v>71</v>
      </c>
      <c r="C13" s="47" t="s">
        <v>67</v>
      </c>
      <c r="D13" s="45"/>
      <c r="E13" s="47"/>
      <c r="F13" s="152"/>
      <c r="G13" s="33"/>
    </row>
    <row r="14" spans="1:7" ht="37.5">
      <c r="A14" s="331"/>
      <c r="B14" s="47" t="s">
        <v>72</v>
      </c>
      <c r="C14" s="47" t="s">
        <v>73</v>
      </c>
      <c r="D14" s="45"/>
      <c r="E14" s="47"/>
      <c r="F14" s="152"/>
      <c r="G14" s="33"/>
    </row>
    <row r="15" spans="1:7" ht="15.5">
      <c r="A15" s="331"/>
      <c r="B15" s="47" t="s">
        <v>74</v>
      </c>
      <c r="C15" s="47" t="s">
        <v>75</v>
      </c>
      <c r="D15" s="47"/>
      <c r="E15" s="47"/>
      <c r="F15" s="152"/>
      <c r="G15" s="33"/>
    </row>
    <row r="16" spans="1:7" ht="15.5">
      <c r="A16" s="331"/>
      <c r="B16" s="47" t="s">
        <v>76</v>
      </c>
      <c r="C16" s="47" t="s">
        <v>75</v>
      </c>
      <c r="D16" s="47"/>
      <c r="E16" s="47"/>
      <c r="F16" s="152"/>
      <c r="G16" s="33"/>
    </row>
    <row r="17" spans="1:7" ht="15.5">
      <c r="A17" s="331"/>
      <c r="B17" s="47" t="s">
        <v>77</v>
      </c>
      <c r="C17" s="47" t="s">
        <v>78</v>
      </c>
      <c r="D17" s="47"/>
      <c r="E17" s="47"/>
      <c r="F17" s="152"/>
      <c r="G17" s="33"/>
    </row>
    <row r="18" spans="1:7" ht="15.5">
      <c r="A18" s="331"/>
      <c r="B18" s="47" t="s">
        <v>79</v>
      </c>
      <c r="C18" s="47" t="s">
        <v>80</v>
      </c>
      <c r="D18" s="47"/>
      <c r="E18" s="47"/>
      <c r="F18" s="152"/>
      <c r="G18" s="33"/>
    </row>
    <row r="19" spans="1:7" ht="15.5">
      <c r="A19" s="331"/>
      <c r="B19" s="47" t="s">
        <v>81</v>
      </c>
      <c r="C19" s="47" t="s">
        <v>80</v>
      </c>
      <c r="D19" s="47"/>
      <c r="E19" s="47"/>
      <c r="F19" s="152"/>
      <c r="G19" s="33"/>
    </row>
    <row r="20" spans="1:7" ht="25">
      <c r="A20" s="331"/>
      <c r="B20" s="47" t="s">
        <v>82</v>
      </c>
      <c r="C20" s="47" t="s">
        <v>83</v>
      </c>
      <c r="D20" s="47"/>
      <c r="E20" s="47"/>
      <c r="F20" s="152"/>
      <c r="G20" s="33"/>
    </row>
    <row r="21" spans="1:7" ht="15.5">
      <c r="A21" s="331"/>
      <c r="B21" s="47" t="s">
        <v>84</v>
      </c>
      <c r="C21" s="47" t="s">
        <v>83</v>
      </c>
      <c r="D21" s="47"/>
      <c r="E21" s="47"/>
      <c r="F21" s="152"/>
      <c r="G21" s="33"/>
    </row>
    <row r="22" spans="1:7" ht="15.5">
      <c r="A22" s="331"/>
      <c r="B22" s="47" t="s">
        <v>85</v>
      </c>
      <c r="C22" s="47" t="s">
        <v>83</v>
      </c>
      <c r="D22" s="47"/>
      <c r="E22" s="47"/>
      <c r="F22" s="152"/>
      <c r="G22" s="33"/>
    </row>
    <row r="23" spans="1:7" ht="25">
      <c r="A23" s="331"/>
      <c r="B23" s="47" t="s">
        <v>86</v>
      </c>
      <c r="C23" s="153" t="s">
        <v>87</v>
      </c>
      <c r="D23" s="47"/>
      <c r="E23" s="47"/>
      <c r="F23" s="152"/>
      <c r="G23" s="33"/>
    </row>
    <row r="24" spans="1:7" ht="25">
      <c r="A24" s="331"/>
      <c r="B24" s="47" t="s">
        <v>88</v>
      </c>
      <c r="C24" s="47" t="s">
        <v>89</v>
      </c>
      <c r="D24" s="47" t="s">
        <v>90</v>
      </c>
      <c r="E24" s="47" t="s">
        <v>91</v>
      </c>
      <c r="F24" s="152" t="s">
        <v>92</v>
      </c>
      <c r="G24" s="33"/>
    </row>
    <row r="25" spans="1:7" ht="15.5">
      <c r="A25" s="331"/>
      <c r="B25" s="47" t="s">
        <v>93</v>
      </c>
      <c r="C25" s="47" t="s">
        <v>89</v>
      </c>
      <c r="D25" s="47"/>
      <c r="E25" s="47"/>
      <c r="F25" s="152"/>
      <c r="G25" s="33"/>
    </row>
    <row r="26" spans="1:7" ht="25">
      <c r="A26" s="331"/>
      <c r="B26" s="47" t="s">
        <v>94</v>
      </c>
      <c r="C26" s="47" t="s">
        <v>89</v>
      </c>
      <c r="D26" s="47" t="s">
        <v>95</v>
      </c>
      <c r="E26" s="47" t="s">
        <v>91</v>
      </c>
      <c r="F26" s="152" t="s">
        <v>96</v>
      </c>
      <c r="G26" s="33"/>
    </row>
    <row r="27" spans="1:7" ht="15.5">
      <c r="A27" s="331"/>
      <c r="B27" s="47" t="s">
        <v>97</v>
      </c>
      <c r="C27" s="47" t="s">
        <v>98</v>
      </c>
      <c r="D27" s="47"/>
      <c r="E27" s="47"/>
      <c r="F27" s="152"/>
      <c r="G27" s="33"/>
    </row>
    <row r="28" spans="1:7" ht="15.5">
      <c r="A28" s="331"/>
      <c r="B28" s="47" t="s">
        <v>99</v>
      </c>
      <c r="C28" s="47" t="s">
        <v>98</v>
      </c>
      <c r="D28" s="47"/>
      <c r="E28" s="47"/>
      <c r="F28" s="152"/>
      <c r="G28" s="33"/>
    </row>
    <row r="29" spans="1:7" ht="37.5">
      <c r="A29" s="331"/>
      <c r="B29" s="47" t="s">
        <v>100</v>
      </c>
      <c r="C29" s="47"/>
      <c r="D29" s="47" t="s">
        <v>101</v>
      </c>
      <c r="E29" s="47"/>
      <c r="F29" s="152" t="s">
        <v>102</v>
      </c>
      <c r="G29" s="33"/>
    </row>
    <row r="30" spans="1:7" ht="15.5">
      <c r="A30" s="331"/>
      <c r="B30" s="47" t="s">
        <v>103</v>
      </c>
      <c r="C30" s="47" t="s">
        <v>104</v>
      </c>
      <c r="D30" s="47"/>
      <c r="E30" s="47"/>
      <c r="F30" s="152"/>
      <c r="G30" s="33"/>
    </row>
    <row r="31" spans="1:7" ht="112.5">
      <c r="A31" s="331"/>
      <c r="B31" s="47" t="s">
        <v>105</v>
      </c>
      <c r="C31" s="47" t="s">
        <v>106</v>
      </c>
      <c r="D31" s="47"/>
      <c r="E31" s="47"/>
      <c r="F31" s="152"/>
      <c r="G31" s="33"/>
    </row>
    <row r="32" spans="1:7" ht="37.5">
      <c r="A32" s="331"/>
      <c r="B32" s="47" t="s">
        <v>107</v>
      </c>
      <c r="C32" s="47" t="s">
        <v>108</v>
      </c>
      <c r="D32" s="47"/>
      <c r="E32" s="47"/>
      <c r="F32" s="152"/>
      <c r="G32" s="33"/>
    </row>
    <row r="33" spans="1:7" ht="75">
      <c r="A33" s="331"/>
      <c r="B33" s="47" t="s">
        <v>109</v>
      </c>
      <c r="C33" s="47" t="s">
        <v>110</v>
      </c>
      <c r="D33" s="47"/>
      <c r="E33" s="47"/>
      <c r="F33" s="152"/>
      <c r="G33" s="33"/>
    </row>
    <row r="34" spans="1:7" ht="50">
      <c r="A34" s="331"/>
      <c r="B34" s="47" t="s">
        <v>111</v>
      </c>
      <c r="C34" s="47" t="s">
        <v>112</v>
      </c>
      <c r="D34" s="47"/>
      <c r="E34" s="47"/>
      <c r="F34" s="152"/>
      <c r="G34" s="33"/>
    </row>
    <row r="35" spans="1:7" ht="15.5">
      <c r="A35" s="331"/>
      <c r="B35" s="47" t="s">
        <v>113</v>
      </c>
      <c r="C35" s="153" t="s">
        <v>114</v>
      </c>
      <c r="D35" s="47"/>
      <c r="E35" s="47"/>
      <c r="F35" s="152"/>
      <c r="G35" s="33"/>
    </row>
    <row r="36" spans="1:7" ht="25">
      <c r="A36" s="331"/>
      <c r="B36" s="47" t="s">
        <v>115</v>
      </c>
      <c r="C36" s="47" t="s">
        <v>116</v>
      </c>
      <c r="D36" s="47"/>
      <c r="E36" s="47"/>
      <c r="F36" s="152"/>
      <c r="G36" s="33"/>
    </row>
    <row r="37" spans="1:7" ht="15.5">
      <c r="A37" s="331"/>
      <c r="B37" s="47" t="s">
        <v>117</v>
      </c>
      <c r="C37" s="47" t="s">
        <v>118</v>
      </c>
      <c r="D37" s="47"/>
      <c r="E37" s="47"/>
      <c r="F37" s="152"/>
      <c r="G37" s="33"/>
    </row>
    <row r="38" spans="1:7" ht="15.5">
      <c r="A38" s="332"/>
      <c r="B38" s="47" t="s">
        <v>119</v>
      </c>
      <c r="C38" s="47" t="s">
        <v>120</v>
      </c>
      <c r="D38" s="47"/>
      <c r="E38" s="47"/>
      <c r="F38" s="152"/>
      <c r="G38" s="33"/>
    </row>
    <row r="39" spans="1:7" ht="15.5">
      <c r="A39" s="334" t="s">
        <v>121</v>
      </c>
      <c r="B39" s="328"/>
      <c r="C39" s="328"/>
      <c r="D39" s="328"/>
      <c r="E39" s="328"/>
      <c r="F39" s="329"/>
      <c r="G39" s="30"/>
    </row>
    <row r="40" spans="1:7" ht="15.5" customHeight="1">
      <c r="A40" s="330" t="s">
        <v>122</v>
      </c>
      <c r="B40" s="47" t="s">
        <v>123</v>
      </c>
      <c r="C40" s="47" t="s">
        <v>124</v>
      </c>
      <c r="D40" s="47"/>
      <c r="E40" s="47"/>
      <c r="F40" s="152"/>
      <c r="G40" s="33"/>
    </row>
    <row r="41" spans="1:7" ht="15.5">
      <c r="A41" s="332"/>
      <c r="B41" s="47" t="s">
        <v>125</v>
      </c>
      <c r="C41" s="47" t="s">
        <v>124</v>
      </c>
      <c r="D41" s="47"/>
      <c r="E41" s="47"/>
      <c r="F41" s="152"/>
      <c r="G41" s="33"/>
    </row>
    <row r="42" spans="1:7" ht="15.5" customHeight="1">
      <c r="A42" s="327" t="s">
        <v>126</v>
      </c>
      <c r="B42" s="328"/>
      <c r="C42" s="328"/>
      <c r="D42" s="328"/>
      <c r="E42" s="328"/>
      <c r="F42" s="329"/>
      <c r="G42" s="30"/>
    </row>
    <row r="43" spans="1:7" ht="26">
      <c r="A43" s="35" t="s">
        <v>127</v>
      </c>
      <c r="B43" s="47" t="s">
        <v>128</v>
      </c>
      <c r="C43" s="47" t="s">
        <v>129</v>
      </c>
      <c r="D43" s="47"/>
      <c r="E43" s="47"/>
      <c r="F43" s="152"/>
      <c r="G43" s="33"/>
    </row>
    <row r="44" spans="1:7" ht="50">
      <c r="A44" s="330" t="s">
        <v>130</v>
      </c>
      <c r="B44" s="47" t="s">
        <v>131</v>
      </c>
      <c r="C44" s="47" t="s">
        <v>132</v>
      </c>
      <c r="D44" s="47"/>
      <c r="E44" s="47"/>
      <c r="F44" s="152"/>
      <c r="G44" s="33"/>
    </row>
    <row r="45" spans="1:7" ht="25">
      <c r="A45" s="331"/>
      <c r="B45" s="47" t="s">
        <v>133</v>
      </c>
      <c r="C45" s="47" t="s">
        <v>134</v>
      </c>
      <c r="D45" s="47"/>
      <c r="E45" s="47"/>
      <c r="F45" s="152"/>
      <c r="G45" s="33"/>
    </row>
    <row r="46" spans="1:7" ht="15.5">
      <c r="A46" s="331"/>
      <c r="B46" s="47" t="s">
        <v>135</v>
      </c>
      <c r="C46" s="47" t="s">
        <v>136</v>
      </c>
      <c r="D46" s="47"/>
      <c r="E46" s="47"/>
      <c r="F46" s="152"/>
      <c r="G46" s="33"/>
    </row>
    <row r="47" spans="1:7" ht="25">
      <c r="A47" s="332"/>
      <c r="B47" s="47" t="s">
        <v>137</v>
      </c>
      <c r="C47" s="47"/>
      <c r="D47" s="47" t="s">
        <v>138</v>
      </c>
      <c r="E47" s="47" t="s">
        <v>91</v>
      </c>
      <c r="F47" s="152" t="s">
        <v>92</v>
      </c>
      <c r="G47" s="33"/>
    </row>
    <row r="48" spans="1:7" ht="15.5">
      <c r="A48" s="327" t="s">
        <v>139</v>
      </c>
      <c r="B48" s="328"/>
      <c r="C48" s="328"/>
      <c r="D48" s="328"/>
      <c r="E48" s="328"/>
      <c r="F48" s="329"/>
      <c r="G48" s="30"/>
    </row>
    <row r="49" spans="1:7" ht="26">
      <c r="A49" s="35" t="s">
        <v>127</v>
      </c>
      <c r="B49" s="47" t="s">
        <v>128</v>
      </c>
      <c r="C49" s="47" t="s">
        <v>140</v>
      </c>
      <c r="D49" s="47"/>
      <c r="E49" s="47"/>
      <c r="F49" s="152"/>
      <c r="G49" s="33"/>
    </row>
    <row r="50" spans="1:7" ht="25" customHeight="1">
      <c r="A50" s="330" t="s">
        <v>141</v>
      </c>
      <c r="B50" s="47" t="s">
        <v>142</v>
      </c>
      <c r="C50" s="47" t="s">
        <v>143</v>
      </c>
      <c r="D50" s="47"/>
      <c r="E50" s="47"/>
      <c r="F50" s="152"/>
      <c r="G50" s="33"/>
    </row>
    <row r="51" spans="1:7" ht="25">
      <c r="A51" s="332"/>
      <c r="B51" s="47" t="s">
        <v>144</v>
      </c>
      <c r="C51" s="47" t="s">
        <v>145</v>
      </c>
      <c r="D51" s="47" t="s">
        <v>146</v>
      </c>
      <c r="E51" s="47" t="s">
        <v>91</v>
      </c>
      <c r="F51" s="152" t="s">
        <v>92</v>
      </c>
      <c r="G51" s="33"/>
    </row>
    <row r="52" spans="1:7" ht="15.5" customHeight="1">
      <c r="A52" s="327" t="s">
        <v>147</v>
      </c>
      <c r="B52" s="328"/>
      <c r="C52" s="328"/>
      <c r="D52" s="328"/>
      <c r="E52" s="328"/>
      <c r="F52" s="329"/>
      <c r="G52" s="30"/>
    </row>
    <row r="53" spans="1:7" ht="26">
      <c r="A53" s="35" t="s">
        <v>127</v>
      </c>
      <c r="B53" s="47" t="s">
        <v>128</v>
      </c>
      <c r="C53" s="47" t="s">
        <v>148</v>
      </c>
      <c r="D53" s="47"/>
      <c r="E53" s="47"/>
      <c r="F53" s="152"/>
      <c r="G53" s="33"/>
    </row>
    <row r="54" spans="1:7" ht="25" customHeight="1">
      <c r="A54" s="330" t="s">
        <v>149</v>
      </c>
      <c r="B54" s="47" t="s">
        <v>150</v>
      </c>
      <c r="C54" s="47" t="s">
        <v>151</v>
      </c>
      <c r="D54" s="47"/>
      <c r="E54" s="47"/>
      <c r="F54" s="152"/>
      <c r="G54" s="33"/>
    </row>
    <row r="55" spans="1:7" ht="15.5">
      <c r="A55" s="332"/>
      <c r="B55" s="47" t="s">
        <v>152</v>
      </c>
      <c r="C55" s="47" t="s">
        <v>153</v>
      </c>
      <c r="D55" s="47"/>
      <c r="E55" s="47"/>
      <c r="F55" s="152"/>
      <c r="G55" s="33"/>
    </row>
    <row r="56" spans="1:7" ht="15.5" customHeight="1">
      <c r="A56" s="327" t="s">
        <v>154</v>
      </c>
      <c r="B56" s="328"/>
      <c r="C56" s="328"/>
      <c r="D56" s="328"/>
      <c r="E56" s="328"/>
      <c r="F56" s="329"/>
      <c r="G56" s="30"/>
    </row>
    <row r="57" spans="1:7" ht="26">
      <c r="A57" s="35" t="s">
        <v>127</v>
      </c>
      <c r="B57" s="47" t="s">
        <v>128</v>
      </c>
      <c r="C57" s="47" t="s">
        <v>148</v>
      </c>
      <c r="D57" s="47"/>
      <c r="E57" s="47"/>
      <c r="F57" s="152"/>
      <c r="G57" s="33"/>
    </row>
    <row r="58" spans="1:7" ht="39">
      <c r="A58" s="35" t="s">
        <v>155</v>
      </c>
      <c r="B58" s="47" t="s">
        <v>156</v>
      </c>
      <c r="C58" s="47" t="s">
        <v>157</v>
      </c>
      <c r="D58" s="47"/>
      <c r="E58" s="47"/>
      <c r="F58" s="152"/>
      <c r="G58" s="33"/>
    </row>
    <row r="59" spans="1:7" ht="15.5">
      <c r="A59" s="327" t="s">
        <v>158</v>
      </c>
      <c r="B59" s="328"/>
      <c r="C59" s="328"/>
      <c r="D59" s="328"/>
      <c r="E59" s="328"/>
      <c r="F59" s="329"/>
      <c r="G59" s="30"/>
    </row>
    <row r="60" spans="1:7" ht="26">
      <c r="A60" s="35" t="s">
        <v>127</v>
      </c>
      <c r="B60" s="47" t="s">
        <v>128</v>
      </c>
      <c r="C60" s="47" t="s">
        <v>159</v>
      </c>
      <c r="D60" s="47"/>
      <c r="E60" s="47"/>
      <c r="F60" s="152"/>
      <c r="G60" s="33"/>
    </row>
    <row r="61" spans="1:7" ht="15.5" customHeight="1">
      <c r="A61" s="330" t="s">
        <v>160</v>
      </c>
      <c r="B61" s="47" t="s">
        <v>161</v>
      </c>
      <c r="C61" s="47" t="s">
        <v>162</v>
      </c>
      <c r="D61" s="47"/>
      <c r="E61" s="47"/>
      <c r="F61" s="152"/>
      <c r="G61" s="33"/>
    </row>
    <row r="62" spans="1:7" ht="25">
      <c r="A62" s="331"/>
      <c r="B62" s="47" t="s">
        <v>163</v>
      </c>
      <c r="C62" s="47" t="s">
        <v>162</v>
      </c>
      <c r="D62" s="47"/>
      <c r="E62" s="47"/>
      <c r="F62" s="152"/>
      <c r="G62" s="33"/>
    </row>
    <row r="63" spans="1:7" ht="15.5">
      <c r="A63" s="332"/>
      <c r="B63" s="47" t="s">
        <v>164</v>
      </c>
      <c r="C63" s="47" t="s">
        <v>162</v>
      </c>
      <c r="D63" s="47"/>
      <c r="E63" s="47"/>
      <c r="F63" s="152"/>
      <c r="G63" s="33"/>
    </row>
    <row r="64" spans="1:7" ht="15.5" customHeight="1">
      <c r="A64" s="327" t="s">
        <v>165</v>
      </c>
      <c r="B64" s="328"/>
      <c r="C64" s="328"/>
      <c r="D64" s="328"/>
      <c r="E64" s="328"/>
      <c r="F64" s="329"/>
      <c r="G64" s="30"/>
    </row>
    <row r="65" spans="1:7" ht="26">
      <c r="A65" s="35" t="s">
        <v>127</v>
      </c>
      <c r="B65" s="47" t="s">
        <v>128</v>
      </c>
      <c r="C65" s="47" t="s">
        <v>166</v>
      </c>
      <c r="D65" s="47"/>
      <c r="E65" s="47"/>
      <c r="F65" s="152"/>
      <c r="G65" s="33"/>
    </row>
    <row r="66" spans="1:7" ht="39">
      <c r="A66" s="35" t="s">
        <v>167</v>
      </c>
      <c r="B66" s="47" t="s">
        <v>168</v>
      </c>
      <c r="C66" s="47" t="s">
        <v>129</v>
      </c>
      <c r="D66" s="47"/>
      <c r="E66" s="47"/>
      <c r="F66" s="152"/>
      <c r="G66" s="33"/>
    </row>
    <row r="67" spans="1:7" ht="15.5">
      <c r="A67" s="327" t="s">
        <v>169</v>
      </c>
      <c r="B67" s="328"/>
      <c r="C67" s="328"/>
      <c r="D67" s="328"/>
      <c r="E67" s="328"/>
      <c r="F67" s="329"/>
      <c r="G67" s="30"/>
    </row>
    <row r="68" spans="1:7" ht="26">
      <c r="A68" s="35" t="s">
        <v>127</v>
      </c>
      <c r="B68" s="47" t="s">
        <v>128</v>
      </c>
      <c r="C68" s="47" t="s">
        <v>129</v>
      </c>
      <c r="D68" s="47"/>
      <c r="E68" s="47"/>
      <c r="F68" s="152"/>
      <c r="G68" s="33"/>
    </row>
    <row r="69" spans="1:7" ht="25">
      <c r="A69" s="330" t="s">
        <v>170</v>
      </c>
      <c r="B69" s="47" t="s">
        <v>171</v>
      </c>
      <c r="C69" s="47" t="s">
        <v>129</v>
      </c>
      <c r="D69" s="47" t="s">
        <v>172</v>
      </c>
      <c r="E69" s="47" t="s">
        <v>91</v>
      </c>
      <c r="F69" s="152" t="s">
        <v>92</v>
      </c>
      <c r="G69" s="33"/>
    </row>
    <row r="70" spans="1:7" ht="25">
      <c r="A70" s="331"/>
      <c r="B70" s="47" t="s">
        <v>173</v>
      </c>
      <c r="C70" s="47"/>
      <c r="D70" s="47" t="s">
        <v>174</v>
      </c>
      <c r="E70" s="47" t="s">
        <v>91</v>
      </c>
      <c r="F70" s="152" t="s">
        <v>92</v>
      </c>
      <c r="G70" s="33"/>
    </row>
    <row r="71" spans="1:7" ht="25">
      <c r="A71" s="331"/>
      <c r="B71" s="47" t="s">
        <v>175</v>
      </c>
      <c r="C71" s="47"/>
      <c r="D71" s="47" t="s">
        <v>176</v>
      </c>
      <c r="E71" s="47" t="s">
        <v>91</v>
      </c>
      <c r="F71" s="152" t="s">
        <v>92</v>
      </c>
      <c r="G71" s="33"/>
    </row>
    <row r="72" spans="1:7" ht="25">
      <c r="A72" s="332"/>
      <c r="B72" s="47" t="s">
        <v>177</v>
      </c>
      <c r="C72" s="154" t="s">
        <v>178</v>
      </c>
      <c r="D72" s="47" t="s">
        <v>179</v>
      </c>
      <c r="E72" s="47" t="s">
        <v>91</v>
      </c>
      <c r="F72" s="152" t="s">
        <v>92</v>
      </c>
      <c r="G72" s="33"/>
    </row>
    <row r="73" spans="1:7" ht="15.5">
      <c r="A73" s="327" t="s">
        <v>180</v>
      </c>
      <c r="B73" s="328"/>
      <c r="C73" s="328"/>
      <c r="D73" s="328"/>
      <c r="E73" s="328"/>
      <c r="F73" s="329"/>
      <c r="G73" s="30"/>
    </row>
    <row r="74" spans="1:7" ht="26">
      <c r="A74" s="35" t="s">
        <v>127</v>
      </c>
      <c r="B74" s="47" t="s">
        <v>128</v>
      </c>
      <c r="C74" s="47" t="s">
        <v>181</v>
      </c>
      <c r="D74" s="47"/>
      <c r="E74" s="47"/>
      <c r="F74" s="152"/>
      <c r="G74" s="33"/>
    </row>
    <row r="75" spans="1:7" ht="25" customHeight="1">
      <c r="A75" s="330" t="s">
        <v>182</v>
      </c>
      <c r="B75" s="47" t="s">
        <v>183</v>
      </c>
      <c r="C75" s="47" t="s">
        <v>184</v>
      </c>
      <c r="D75" s="47"/>
      <c r="E75" s="47"/>
      <c r="F75" s="152"/>
      <c r="G75" s="33"/>
    </row>
    <row r="76" spans="1:7" ht="25">
      <c r="A76" s="331"/>
      <c r="B76" s="47" t="s">
        <v>185</v>
      </c>
      <c r="C76" s="47" t="s">
        <v>184</v>
      </c>
      <c r="D76" s="47"/>
      <c r="E76" s="47"/>
      <c r="F76" s="152"/>
      <c r="G76" s="33"/>
    </row>
    <row r="77" spans="1:7" ht="15.5">
      <c r="A77" s="332"/>
      <c r="B77" s="47" t="s">
        <v>186</v>
      </c>
      <c r="C77" s="47"/>
      <c r="D77" s="47" t="s">
        <v>187</v>
      </c>
      <c r="E77" s="47" t="s">
        <v>188</v>
      </c>
      <c r="F77" s="152" t="s">
        <v>189</v>
      </c>
      <c r="G77" s="33"/>
    </row>
    <row r="78" spans="1:7" ht="15.5">
      <c r="A78" s="327" t="s">
        <v>190</v>
      </c>
      <c r="B78" s="328"/>
      <c r="C78" s="328"/>
      <c r="D78" s="328"/>
      <c r="E78" s="328"/>
      <c r="F78" s="329"/>
      <c r="G78" s="30"/>
    </row>
    <row r="79" spans="1:7" ht="26">
      <c r="A79" s="35" t="s">
        <v>127</v>
      </c>
      <c r="B79" s="47" t="s">
        <v>128</v>
      </c>
      <c r="C79" s="47" t="s">
        <v>191</v>
      </c>
      <c r="D79" s="47"/>
      <c r="E79" s="47"/>
      <c r="F79" s="152"/>
      <c r="G79" s="33"/>
    </row>
    <row r="80" spans="1:7" ht="25" customHeight="1">
      <c r="A80" s="330" t="s">
        <v>192</v>
      </c>
      <c r="B80" s="47" t="s">
        <v>193</v>
      </c>
      <c r="C80" s="47" t="s">
        <v>194</v>
      </c>
      <c r="D80" s="47"/>
      <c r="E80" s="47"/>
      <c r="F80" s="152"/>
      <c r="G80" s="33"/>
    </row>
    <row r="81" spans="1:7" ht="25">
      <c r="A81" s="331"/>
      <c r="B81" s="47" t="s">
        <v>195</v>
      </c>
      <c r="C81" s="47"/>
      <c r="D81" s="47"/>
      <c r="E81" s="47" t="s">
        <v>91</v>
      </c>
      <c r="F81" s="152" t="s">
        <v>92</v>
      </c>
      <c r="G81" s="33"/>
    </row>
    <row r="82" spans="1:7" ht="15.5">
      <c r="A82" s="331"/>
      <c r="B82" s="47" t="s">
        <v>196</v>
      </c>
      <c r="C82" s="47" t="s">
        <v>197</v>
      </c>
      <c r="D82" s="47"/>
      <c r="E82" s="47"/>
      <c r="F82" s="152"/>
      <c r="G82" s="33"/>
    </row>
    <row r="83" spans="1:7" ht="25">
      <c r="A83" s="331"/>
      <c r="B83" s="47" t="s">
        <v>198</v>
      </c>
      <c r="C83" s="47"/>
      <c r="D83" s="47" t="s">
        <v>199</v>
      </c>
      <c r="E83" s="47" t="s">
        <v>91</v>
      </c>
      <c r="F83" s="152" t="s">
        <v>200</v>
      </c>
      <c r="G83" s="33"/>
    </row>
    <row r="84" spans="1:7" ht="25">
      <c r="A84" s="332"/>
      <c r="B84" s="47" t="s">
        <v>201</v>
      </c>
      <c r="C84" s="47"/>
      <c r="D84" s="47" t="s">
        <v>202</v>
      </c>
      <c r="E84" s="47" t="s">
        <v>91</v>
      </c>
      <c r="F84" s="152" t="s">
        <v>200</v>
      </c>
      <c r="G84" s="33"/>
    </row>
    <row r="85" spans="1:7" ht="15.5" customHeight="1">
      <c r="A85" s="327" t="s">
        <v>203</v>
      </c>
      <c r="B85" s="328"/>
      <c r="C85" s="328"/>
      <c r="D85" s="328"/>
      <c r="E85" s="328"/>
      <c r="F85" s="329"/>
      <c r="G85" s="30"/>
    </row>
    <row r="86" spans="1:7" ht="26">
      <c r="A86" s="35" t="s">
        <v>127</v>
      </c>
      <c r="B86" s="47" t="s">
        <v>128</v>
      </c>
      <c r="C86" s="47" t="s">
        <v>204</v>
      </c>
      <c r="D86" s="47"/>
      <c r="E86" s="47"/>
      <c r="F86" s="152"/>
      <c r="G86" s="33"/>
    </row>
    <row r="87" spans="1:7" ht="15.5" customHeight="1">
      <c r="A87" s="330" t="s">
        <v>205</v>
      </c>
      <c r="B87" s="47" t="s">
        <v>206</v>
      </c>
      <c r="C87" s="47" t="s">
        <v>207</v>
      </c>
      <c r="D87" s="47"/>
      <c r="E87" s="47"/>
      <c r="F87" s="152"/>
      <c r="G87" s="33"/>
    </row>
    <row r="88" spans="1:7" ht="15.5">
      <c r="A88" s="331"/>
      <c r="B88" s="47" t="s">
        <v>208</v>
      </c>
      <c r="C88" s="47" t="s">
        <v>207</v>
      </c>
      <c r="D88" s="47"/>
      <c r="E88" s="47"/>
      <c r="F88" s="152"/>
      <c r="G88" s="33"/>
    </row>
    <row r="89" spans="1:7" ht="15.5">
      <c r="A89" s="331"/>
      <c r="B89" s="47" t="s">
        <v>209</v>
      </c>
      <c r="C89" s="47" t="s">
        <v>207</v>
      </c>
      <c r="D89" s="47"/>
      <c r="E89" s="47"/>
      <c r="F89" s="152"/>
      <c r="G89" s="33"/>
    </row>
    <row r="90" spans="1:7" ht="15.5">
      <c r="A90" s="331"/>
      <c r="B90" s="47" t="s">
        <v>210</v>
      </c>
      <c r="C90" s="47" t="s">
        <v>207</v>
      </c>
      <c r="D90" s="47"/>
      <c r="E90" s="47"/>
      <c r="F90" s="152"/>
      <c r="G90" s="33"/>
    </row>
    <row r="91" spans="1:7" ht="15.5">
      <c r="A91" s="332"/>
      <c r="B91" s="47" t="s">
        <v>211</v>
      </c>
      <c r="C91" s="47" t="s">
        <v>207</v>
      </c>
      <c r="D91" s="47"/>
      <c r="E91" s="47"/>
      <c r="F91" s="152"/>
      <c r="G91" s="33"/>
    </row>
    <row r="92" spans="1:7" ht="15.5">
      <c r="A92" s="327" t="s">
        <v>17</v>
      </c>
      <c r="B92" s="328"/>
      <c r="C92" s="328"/>
      <c r="D92" s="328"/>
      <c r="E92" s="328"/>
      <c r="F92" s="329"/>
      <c r="G92" s="30"/>
    </row>
    <row r="93" spans="1:7" ht="26">
      <c r="A93" s="35" t="s">
        <v>127</v>
      </c>
      <c r="B93" s="47" t="s">
        <v>128</v>
      </c>
      <c r="C93" s="47" t="s">
        <v>212</v>
      </c>
      <c r="D93" s="47"/>
      <c r="E93" s="47"/>
      <c r="F93" s="152"/>
      <c r="G93" s="33"/>
    </row>
    <row r="94" spans="1:7" ht="37.5">
      <c r="A94" s="330" t="s">
        <v>213</v>
      </c>
      <c r="B94" s="47" t="s">
        <v>214</v>
      </c>
      <c r="C94" s="47" t="s">
        <v>215</v>
      </c>
      <c r="D94" s="47"/>
      <c r="E94" s="47"/>
      <c r="F94" s="152"/>
      <c r="G94" s="33"/>
    </row>
    <row r="95" spans="1:7" ht="25">
      <c r="A95" s="331"/>
      <c r="B95" s="47" t="s">
        <v>216</v>
      </c>
      <c r="C95" s="47" t="s">
        <v>215</v>
      </c>
      <c r="D95" s="47"/>
      <c r="E95" s="47"/>
      <c r="F95" s="152"/>
      <c r="G95" s="33"/>
    </row>
    <row r="96" spans="1:7" ht="25">
      <c r="A96" s="331"/>
      <c r="B96" s="47" t="s">
        <v>217</v>
      </c>
      <c r="C96" s="47" t="s">
        <v>218</v>
      </c>
      <c r="D96" s="47"/>
      <c r="E96" s="47"/>
      <c r="F96" s="152"/>
      <c r="G96" s="33"/>
    </row>
    <row r="97" spans="1:7" ht="25">
      <c r="A97" s="332"/>
      <c r="B97" s="47" t="s">
        <v>219</v>
      </c>
      <c r="C97" s="47" t="s">
        <v>220</v>
      </c>
      <c r="D97" s="47"/>
      <c r="E97" s="47"/>
      <c r="F97" s="152"/>
      <c r="G97" s="33"/>
    </row>
    <row r="98" spans="1:7" ht="26">
      <c r="A98" s="35" t="s">
        <v>221</v>
      </c>
      <c r="B98" s="47" t="s">
        <v>222</v>
      </c>
      <c r="C98" s="47" t="s">
        <v>223</v>
      </c>
      <c r="D98" s="47"/>
      <c r="E98" s="47"/>
      <c r="F98" s="152"/>
      <c r="G98" s="33"/>
    </row>
    <row r="99" spans="1:7" ht="26">
      <c r="A99" s="35" t="s">
        <v>221</v>
      </c>
      <c r="B99" s="47" t="s">
        <v>224</v>
      </c>
      <c r="C99" s="47" t="s">
        <v>225</v>
      </c>
      <c r="D99" s="47"/>
      <c r="E99" s="47"/>
      <c r="F99" s="152"/>
      <c r="G99" s="33"/>
    </row>
    <row r="100" spans="1:7" ht="15.5">
      <c r="A100" s="327" t="s">
        <v>226</v>
      </c>
      <c r="B100" s="328"/>
      <c r="C100" s="328"/>
      <c r="D100" s="328"/>
      <c r="E100" s="328"/>
      <c r="F100" s="329"/>
      <c r="G100" s="30"/>
    </row>
    <row r="101" spans="1:7" ht="26">
      <c r="A101" s="35" t="s">
        <v>127</v>
      </c>
      <c r="B101" s="47" t="s">
        <v>128</v>
      </c>
      <c r="C101" s="47" t="s">
        <v>227</v>
      </c>
      <c r="D101" s="47"/>
      <c r="E101" s="47"/>
      <c r="F101" s="152"/>
      <c r="G101" s="33"/>
    </row>
    <row r="102" spans="1:7" ht="15.5" customHeight="1">
      <c r="A102" s="330" t="s">
        <v>228</v>
      </c>
      <c r="B102" s="47" t="s">
        <v>229</v>
      </c>
      <c r="C102" s="47" t="s">
        <v>230</v>
      </c>
      <c r="D102" s="47"/>
      <c r="E102" s="47"/>
      <c r="F102" s="152"/>
      <c r="G102" s="33"/>
    </row>
    <row r="103" spans="1:7" ht="15.5">
      <c r="A103" s="331"/>
      <c r="B103" s="47" t="s">
        <v>231</v>
      </c>
      <c r="C103" s="47" t="s">
        <v>230</v>
      </c>
      <c r="D103" s="47"/>
      <c r="E103" s="47"/>
      <c r="F103" s="152"/>
      <c r="G103" s="33"/>
    </row>
    <row r="104" spans="1:7" ht="25">
      <c r="A104" s="331"/>
      <c r="B104" s="47" t="s">
        <v>232</v>
      </c>
      <c r="C104" s="47"/>
      <c r="D104" s="47" t="s">
        <v>233</v>
      </c>
      <c r="E104" s="47" t="s">
        <v>91</v>
      </c>
      <c r="F104" s="152" t="s">
        <v>92</v>
      </c>
      <c r="G104" s="33"/>
    </row>
    <row r="105" spans="1:7" ht="15.5">
      <c r="A105" s="331"/>
      <c r="B105" s="47" t="s">
        <v>234</v>
      </c>
      <c r="C105" s="47" t="s">
        <v>235</v>
      </c>
      <c r="D105" s="47"/>
      <c r="E105" s="47"/>
      <c r="F105" s="152"/>
      <c r="G105" s="33"/>
    </row>
    <row r="106" spans="1:7" ht="25">
      <c r="A106" s="331"/>
      <c r="B106" s="47" t="s">
        <v>236</v>
      </c>
      <c r="C106" s="47" t="s">
        <v>235</v>
      </c>
      <c r="D106" s="47" t="s">
        <v>237</v>
      </c>
      <c r="E106" s="47" t="s">
        <v>91</v>
      </c>
      <c r="F106" s="152" t="s">
        <v>238</v>
      </c>
      <c r="G106" s="33"/>
    </row>
    <row r="107" spans="1:7" ht="15.5">
      <c r="A107" s="331"/>
      <c r="B107" s="47" t="s">
        <v>239</v>
      </c>
      <c r="C107" s="47" t="s">
        <v>240</v>
      </c>
      <c r="D107" s="47"/>
      <c r="E107" s="47"/>
      <c r="F107" s="152"/>
      <c r="G107" s="33"/>
    </row>
    <row r="108" spans="1:7" ht="25">
      <c r="A108" s="332"/>
      <c r="B108" s="47" t="s">
        <v>241</v>
      </c>
      <c r="C108" s="47" t="s">
        <v>240</v>
      </c>
      <c r="D108" s="47"/>
      <c r="E108" s="47"/>
      <c r="F108" s="152"/>
      <c r="G108" s="33"/>
    </row>
    <row r="109" spans="1:7" ht="15.5">
      <c r="A109" s="327" t="s">
        <v>242</v>
      </c>
      <c r="B109" s="328"/>
      <c r="C109" s="328"/>
      <c r="D109" s="328"/>
      <c r="E109" s="328"/>
      <c r="F109" s="329"/>
      <c r="G109" s="30"/>
    </row>
    <row r="110" spans="1:7" ht="26">
      <c r="A110" s="35" t="s">
        <v>127</v>
      </c>
      <c r="B110" s="47" t="s">
        <v>128</v>
      </c>
      <c r="C110" s="47" t="s">
        <v>243</v>
      </c>
      <c r="D110" s="47"/>
      <c r="E110" s="47"/>
      <c r="F110" s="152"/>
      <c r="G110" s="33"/>
    </row>
    <row r="111" spans="1:7" ht="25">
      <c r="A111" s="330" t="s">
        <v>244</v>
      </c>
      <c r="B111" s="47" t="s">
        <v>245</v>
      </c>
      <c r="C111" s="47" t="s">
        <v>246</v>
      </c>
      <c r="D111" s="47"/>
      <c r="E111" s="47"/>
      <c r="F111" s="152"/>
      <c r="G111" s="33"/>
    </row>
    <row r="112" spans="1:7" ht="25">
      <c r="A112" s="331"/>
      <c r="B112" s="47" t="s">
        <v>247</v>
      </c>
      <c r="C112" s="47" t="s">
        <v>246</v>
      </c>
      <c r="D112" s="47" t="s">
        <v>248</v>
      </c>
      <c r="E112" s="47" t="s">
        <v>91</v>
      </c>
      <c r="F112" s="152" t="s">
        <v>92</v>
      </c>
      <c r="G112" s="33"/>
    </row>
    <row r="113" spans="1:7" ht="25">
      <c r="A113" s="331"/>
      <c r="B113" s="47" t="s">
        <v>249</v>
      </c>
      <c r="C113" s="47" t="s">
        <v>246</v>
      </c>
      <c r="D113" s="47"/>
      <c r="E113" s="47"/>
      <c r="F113" s="152"/>
      <c r="G113" s="33"/>
    </row>
    <row r="114" spans="1:7" ht="25">
      <c r="A114" s="331"/>
      <c r="B114" s="47" t="s">
        <v>250</v>
      </c>
      <c r="C114" s="47" t="s">
        <v>246</v>
      </c>
      <c r="D114" s="47"/>
      <c r="E114" s="47"/>
      <c r="F114" s="152"/>
      <c r="G114" s="33"/>
    </row>
    <row r="115" spans="1:7" ht="25">
      <c r="A115" s="332"/>
      <c r="B115" s="47" t="s">
        <v>251</v>
      </c>
      <c r="C115" s="47" t="s">
        <v>246</v>
      </c>
      <c r="D115" s="47" t="s">
        <v>252</v>
      </c>
      <c r="E115" s="47" t="s">
        <v>91</v>
      </c>
      <c r="F115" s="152" t="s">
        <v>92</v>
      </c>
      <c r="G115" s="33"/>
    </row>
    <row r="116" spans="1:7" ht="26">
      <c r="A116" s="35" t="s">
        <v>221</v>
      </c>
      <c r="B116" s="47" t="s">
        <v>253</v>
      </c>
      <c r="C116" s="47" t="s">
        <v>254</v>
      </c>
      <c r="D116" s="47"/>
      <c r="E116" s="47"/>
      <c r="F116" s="152"/>
      <c r="G116" s="33"/>
    </row>
    <row r="117" spans="1:7" ht="15.5" customHeight="1">
      <c r="A117" s="327" t="s">
        <v>255</v>
      </c>
      <c r="B117" s="328"/>
      <c r="C117" s="328"/>
      <c r="D117" s="328"/>
      <c r="E117" s="328"/>
      <c r="F117" s="329"/>
      <c r="G117" s="30"/>
    </row>
    <row r="118" spans="1:7" ht="26">
      <c r="A118" s="35" t="s">
        <v>127</v>
      </c>
      <c r="B118" s="47" t="s">
        <v>128</v>
      </c>
      <c r="C118" s="47" t="s">
        <v>256</v>
      </c>
      <c r="D118" s="47"/>
      <c r="E118" s="47"/>
      <c r="F118" s="152"/>
      <c r="G118" s="33"/>
    </row>
    <row r="119" spans="1:7" ht="25" customHeight="1">
      <c r="A119" s="330" t="s">
        <v>257</v>
      </c>
      <c r="B119" s="47" t="s">
        <v>258</v>
      </c>
      <c r="C119" s="47" t="s">
        <v>259</v>
      </c>
      <c r="D119" s="47" t="s">
        <v>260</v>
      </c>
      <c r="E119" s="47" t="s">
        <v>91</v>
      </c>
      <c r="F119" s="152" t="s">
        <v>92</v>
      </c>
      <c r="G119" s="33"/>
    </row>
    <row r="120" spans="1:7" ht="25">
      <c r="A120" s="332"/>
      <c r="B120" s="47" t="s">
        <v>261</v>
      </c>
      <c r="C120" s="47" t="s">
        <v>259</v>
      </c>
      <c r="D120" s="47"/>
      <c r="E120" s="47"/>
      <c r="F120" s="152"/>
      <c r="G120" s="33"/>
    </row>
    <row r="121" spans="1:7" ht="15.5">
      <c r="A121" s="327" t="s">
        <v>262</v>
      </c>
      <c r="B121" s="328"/>
      <c r="C121" s="328"/>
      <c r="D121" s="328"/>
      <c r="E121" s="328"/>
      <c r="F121" s="329"/>
      <c r="G121" s="30"/>
    </row>
    <row r="122" spans="1:7" ht="26">
      <c r="A122" s="35" t="s">
        <v>127</v>
      </c>
      <c r="B122" s="47" t="s">
        <v>128</v>
      </c>
      <c r="C122" s="47" t="s">
        <v>263</v>
      </c>
      <c r="D122" s="47"/>
      <c r="E122" s="47"/>
      <c r="F122" s="152"/>
      <c r="G122" s="33"/>
    </row>
    <row r="123" spans="1:7" ht="25" customHeight="1">
      <c r="A123" s="330" t="s">
        <v>264</v>
      </c>
      <c r="B123" s="47" t="s">
        <v>265</v>
      </c>
      <c r="C123" s="47" t="s">
        <v>266</v>
      </c>
      <c r="D123" s="47" t="s">
        <v>267</v>
      </c>
      <c r="E123" s="47" t="s">
        <v>91</v>
      </c>
      <c r="F123" s="152" t="s">
        <v>92</v>
      </c>
      <c r="G123" s="33"/>
    </row>
    <row r="124" spans="1:7" ht="25">
      <c r="A124" s="331"/>
      <c r="B124" s="47" t="s">
        <v>268</v>
      </c>
      <c r="C124" s="47" t="s">
        <v>269</v>
      </c>
      <c r="D124" s="47"/>
      <c r="E124" s="47"/>
      <c r="F124" s="152"/>
      <c r="G124" s="33"/>
    </row>
    <row r="125" spans="1:7" ht="15.5">
      <c r="A125" s="332"/>
      <c r="B125" s="47" t="s">
        <v>270</v>
      </c>
      <c r="C125" s="47" t="s">
        <v>269</v>
      </c>
      <c r="D125" s="47"/>
      <c r="E125" s="47"/>
      <c r="F125" s="152"/>
      <c r="G125" s="33"/>
    </row>
    <row r="126" spans="1:7" ht="15.5" customHeight="1">
      <c r="A126" s="327" t="s">
        <v>271</v>
      </c>
      <c r="B126" s="328"/>
      <c r="C126" s="328"/>
      <c r="D126" s="328"/>
      <c r="E126" s="328"/>
      <c r="F126" s="329"/>
      <c r="G126" s="30"/>
    </row>
    <row r="127" spans="1:7" ht="26">
      <c r="A127" s="35" t="s">
        <v>127</v>
      </c>
      <c r="B127" s="47" t="s">
        <v>128</v>
      </c>
      <c r="C127" s="47" t="s">
        <v>272</v>
      </c>
      <c r="D127" s="47"/>
      <c r="E127" s="47"/>
      <c r="F127" s="152"/>
      <c r="G127" s="33"/>
    </row>
    <row r="128" spans="1:7" ht="39">
      <c r="A128" s="35" t="s">
        <v>273</v>
      </c>
      <c r="B128" s="47" t="s">
        <v>274</v>
      </c>
      <c r="C128" s="47" t="s">
        <v>275</v>
      </c>
      <c r="D128" s="47"/>
      <c r="E128" s="47"/>
      <c r="F128" s="152"/>
      <c r="G128" s="33"/>
    </row>
    <row r="129" spans="1:7" ht="26">
      <c r="A129" s="35" t="s">
        <v>221</v>
      </c>
      <c r="B129" s="47" t="s">
        <v>276</v>
      </c>
      <c r="C129" s="47" t="s">
        <v>277</v>
      </c>
      <c r="D129" s="47"/>
      <c r="E129" s="47"/>
      <c r="F129" s="152"/>
      <c r="G129" s="33"/>
    </row>
    <row r="130" spans="1:7" ht="15.5" customHeight="1">
      <c r="A130" s="327" t="s">
        <v>278</v>
      </c>
      <c r="B130" s="328"/>
      <c r="C130" s="328"/>
      <c r="D130" s="328"/>
      <c r="E130" s="328"/>
      <c r="F130" s="329"/>
      <c r="G130" s="30"/>
    </row>
    <row r="131" spans="1:7" ht="26">
      <c r="A131" s="35" t="s">
        <v>127</v>
      </c>
      <c r="B131" s="47" t="s">
        <v>128</v>
      </c>
      <c r="C131" s="153" t="s">
        <v>279</v>
      </c>
      <c r="D131" s="47"/>
      <c r="E131" s="47"/>
      <c r="F131" s="152"/>
      <c r="G131" s="33"/>
    </row>
    <row r="132" spans="1:7" ht="15.5" customHeight="1">
      <c r="A132" s="330" t="s">
        <v>280</v>
      </c>
      <c r="B132" s="47" t="s">
        <v>281</v>
      </c>
      <c r="C132" s="47" t="s">
        <v>282</v>
      </c>
      <c r="D132" s="47"/>
      <c r="E132" s="47"/>
      <c r="F132" s="152"/>
      <c r="G132" s="33"/>
    </row>
    <row r="133" spans="1:7" ht="15.5">
      <c r="A133" s="331"/>
      <c r="B133" s="47" t="s">
        <v>283</v>
      </c>
      <c r="C133" s="47" t="s">
        <v>284</v>
      </c>
      <c r="D133" s="47"/>
      <c r="E133" s="47"/>
      <c r="F133" s="152"/>
      <c r="G133" s="33"/>
    </row>
    <row r="134" spans="1:7" ht="15.5">
      <c r="A134" s="331"/>
      <c r="B134" s="47" t="s">
        <v>285</v>
      </c>
      <c r="C134" s="47" t="s">
        <v>284</v>
      </c>
      <c r="D134" s="47"/>
      <c r="E134" s="47"/>
      <c r="F134" s="152"/>
      <c r="G134" s="33"/>
    </row>
    <row r="135" spans="1:7" ht="25">
      <c r="A135" s="331"/>
      <c r="B135" s="47" t="s">
        <v>286</v>
      </c>
      <c r="C135" s="47" t="s">
        <v>284</v>
      </c>
      <c r="D135" s="47"/>
      <c r="E135" s="47"/>
      <c r="F135" s="152"/>
      <c r="G135" s="33"/>
    </row>
    <row r="136" spans="1:7" ht="15.5">
      <c r="A136" s="331"/>
      <c r="B136" s="47" t="s">
        <v>287</v>
      </c>
      <c r="C136" s="47" t="s">
        <v>288</v>
      </c>
      <c r="D136" s="47"/>
      <c r="E136" s="47"/>
      <c r="F136" s="152"/>
      <c r="G136" s="33"/>
    </row>
    <row r="137" spans="1:7" ht="15.5">
      <c r="A137" s="331"/>
      <c r="B137" s="47" t="s">
        <v>289</v>
      </c>
      <c r="C137" s="47" t="s">
        <v>290</v>
      </c>
      <c r="D137" s="47"/>
      <c r="E137" s="47"/>
      <c r="F137" s="152"/>
      <c r="G137" s="33"/>
    </row>
    <row r="138" spans="1:7" ht="25">
      <c r="A138" s="331"/>
      <c r="B138" s="47" t="s">
        <v>291</v>
      </c>
      <c r="C138" s="47" t="s">
        <v>290</v>
      </c>
      <c r="D138" s="47"/>
      <c r="E138" s="47"/>
      <c r="F138" s="152"/>
      <c r="G138" s="33"/>
    </row>
    <row r="139" spans="1:7" ht="25">
      <c r="A139" s="331"/>
      <c r="B139" s="47" t="s">
        <v>292</v>
      </c>
      <c r="C139" s="47" t="s">
        <v>282</v>
      </c>
      <c r="D139" s="47"/>
      <c r="E139" s="47"/>
      <c r="F139" s="152"/>
      <c r="G139" s="33"/>
    </row>
    <row r="140" spans="1:7" ht="25">
      <c r="A140" s="331"/>
      <c r="B140" s="47" t="s">
        <v>293</v>
      </c>
      <c r="C140" s="47" t="s">
        <v>294</v>
      </c>
      <c r="D140" s="47"/>
      <c r="E140" s="47"/>
      <c r="F140" s="152"/>
      <c r="G140" s="33"/>
    </row>
    <row r="141" spans="1:7" ht="15.5">
      <c r="A141" s="332"/>
      <c r="B141" s="47" t="s">
        <v>295</v>
      </c>
      <c r="C141" s="47" t="s">
        <v>288</v>
      </c>
      <c r="D141" s="47"/>
      <c r="E141" s="47"/>
      <c r="F141" s="152"/>
      <c r="G141" s="33"/>
    </row>
    <row r="142" spans="1:7" ht="15.5" customHeight="1">
      <c r="A142" s="344" t="s">
        <v>296</v>
      </c>
      <c r="B142" s="328"/>
      <c r="C142" s="328"/>
      <c r="D142" s="328"/>
      <c r="E142" s="328"/>
      <c r="F142" s="329"/>
      <c r="G142" s="33"/>
    </row>
    <row r="143" spans="1:7" ht="23">
      <c r="A143" s="37" t="s">
        <v>127</v>
      </c>
      <c r="B143" s="155" t="s">
        <v>128</v>
      </c>
      <c r="C143" s="47" t="s">
        <v>272</v>
      </c>
      <c r="D143" s="156"/>
      <c r="E143" s="156"/>
      <c r="F143" s="157"/>
      <c r="G143" s="33"/>
    </row>
    <row r="144" spans="1:7" ht="25">
      <c r="A144" s="345" t="s">
        <v>297</v>
      </c>
      <c r="B144" s="155" t="s">
        <v>298</v>
      </c>
      <c r="C144" s="47" t="s">
        <v>275</v>
      </c>
      <c r="D144" s="47" t="s">
        <v>299</v>
      </c>
      <c r="E144" s="47" t="s">
        <v>91</v>
      </c>
      <c r="F144" s="152" t="s">
        <v>92</v>
      </c>
      <c r="G144" s="33"/>
    </row>
    <row r="145" spans="1:7" ht="15.5">
      <c r="A145" s="331"/>
      <c r="B145" s="155" t="s">
        <v>300</v>
      </c>
      <c r="C145" s="47" t="s">
        <v>275</v>
      </c>
      <c r="D145" s="156"/>
      <c r="E145" s="156"/>
      <c r="F145" s="157"/>
      <c r="G145" s="33"/>
    </row>
    <row r="146" spans="1:7" ht="23">
      <c r="A146" s="332"/>
      <c r="B146" s="155" t="s">
        <v>301</v>
      </c>
      <c r="C146" s="47" t="s">
        <v>275</v>
      </c>
      <c r="D146" s="156"/>
      <c r="E146" s="156"/>
      <c r="F146" s="157"/>
      <c r="G146" s="33"/>
    </row>
    <row r="147" spans="1:7" ht="15.5" customHeight="1">
      <c r="A147" s="344" t="s">
        <v>302</v>
      </c>
      <c r="B147" s="328"/>
      <c r="C147" s="328"/>
      <c r="D147" s="328"/>
      <c r="E147" s="328"/>
      <c r="F147" s="329"/>
      <c r="G147" s="33"/>
    </row>
    <row r="148" spans="1:7" ht="23">
      <c r="A148" s="37" t="s">
        <v>127</v>
      </c>
      <c r="B148" s="155" t="s">
        <v>128</v>
      </c>
      <c r="C148" s="47" t="s">
        <v>272</v>
      </c>
      <c r="D148" s="156"/>
      <c r="E148" s="156"/>
      <c r="F148" s="157"/>
      <c r="G148" s="33"/>
    </row>
    <row r="149" spans="1:7" ht="15.5" customHeight="1">
      <c r="A149" s="345" t="s">
        <v>303</v>
      </c>
      <c r="B149" s="155" t="s">
        <v>304</v>
      </c>
      <c r="C149" s="47" t="s">
        <v>266</v>
      </c>
      <c r="D149" s="156"/>
      <c r="E149" s="156"/>
      <c r="F149" s="157"/>
      <c r="G149" s="33"/>
    </row>
    <row r="150" spans="1:7" ht="15.5">
      <c r="A150" s="332"/>
      <c r="B150" s="155" t="s">
        <v>305</v>
      </c>
      <c r="C150" s="47" t="s">
        <v>306</v>
      </c>
      <c r="D150" s="156"/>
      <c r="E150" s="156"/>
      <c r="F150" s="157"/>
      <c r="G150" s="33"/>
    </row>
    <row r="151" spans="1:7" ht="15.5" customHeight="1">
      <c r="A151" s="344" t="s">
        <v>307</v>
      </c>
      <c r="B151" s="328"/>
      <c r="C151" s="328"/>
      <c r="D151" s="328"/>
      <c r="E151" s="328"/>
      <c r="F151" s="329"/>
      <c r="G151" s="33"/>
    </row>
    <row r="152" spans="1:7" ht="23">
      <c r="A152" s="37" t="s">
        <v>127</v>
      </c>
      <c r="B152" s="155" t="s">
        <v>128</v>
      </c>
      <c r="C152" s="158" t="s">
        <v>308</v>
      </c>
      <c r="D152" s="156"/>
      <c r="E152" s="156"/>
      <c r="F152" s="157"/>
      <c r="G152" s="33"/>
    </row>
    <row r="153" spans="1:7" ht="23">
      <c r="A153" s="37" t="s">
        <v>309</v>
      </c>
      <c r="B153" s="155" t="s">
        <v>310</v>
      </c>
      <c r="C153" s="47" t="s">
        <v>120</v>
      </c>
      <c r="D153" s="156"/>
      <c r="E153" s="156"/>
      <c r="F153" s="157"/>
      <c r="G153" s="33"/>
    </row>
    <row r="154" spans="1:7" ht="15.5" customHeight="1">
      <c r="A154" s="344" t="s">
        <v>311</v>
      </c>
      <c r="B154" s="328"/>
      <c r="C154" s="328"/>
      <c r="D154" s="328"/>
      <c r="E154" s="328"/>
      <c r="F154" s="329"/>
      <c r="G154" s="33"/>
    </row>
    <row r="155" spans="1:7" ht="23">
      <c r="A155" s="37" t="s">
        <v>127</v>
      </c>
      <c r="B155" s="155" t="s">
        <v>128</v>
      </c>
      <c r="C155" s="47" t="s">
        <v>272</v>
      </c>
      <c r="D155" s="156"/>
      <c r="E155" s="156"/>
      <c r="F155" s="157"/>
      <c r="G155" s="33"/>
    </row>
    <row r="156" spans="1:7" ht="46">
      <c r="A156" s="37" t="s">
        <v>312</v>
      </c>
      <c r="B156" s="155" t="s">
        <v>313</v>
      </c>
      <c r="C156" s="47" t="s">
        <v>277</v>
      </c>
      <c r="D156" s="156"/>
      <c r="E156" s="156"/>
      <c r="F156" s="157"/>
      <c r="G156" s="33"/>
    </row>
    <row r="157" spans="1:7" ht="15.5">
      <c r="A157" s="344" t="s">
        <v>314</v>
      </c>
      <c r="B157" s="328"/>
      <c r="C157" s="328"/>
      <c r="D157" s="328"/>
      <c r="E157" s="328"/>
      <c r="F157" s="329"/>
      <c r="G157" s="33"/>
    </row>
    <row r="158" spans="1:7" ht="23">
      <c r="A158" s="37" t="s">
        <v>127</v>
      </c>
      <c r="B158" s="155" t="s">
        <v>128</v>
      </c>
      <c r="C158" s="158" t="s">
        <v>315</v>
      </c>
      <c r="D158" s="156"/>
      <c r="E158" s="156"/>
      <c r="F158" s="157"/>
      <c r="G158" s="33"/>
    </row>
    <row r="159" spans="1:7" ht="23">
      <c r="A159" s="37" t="s">
        <v>316</v>
      </c>
      <c r="B159" s="155" t="s">
        <v>317</v>
      </c>
      <c r="C159" s="47" t="s">
        <v>120</v>
      </c>
      <c r="D159" s="156"/>
      <c r="E159" s="156"/>
      <c r="F159" s="157"/>
      <c r="G159" s="33"/>
    </row>
    <row r="160" spans="1:7" ht="15.5" customHeight="1">
      <c r="A160" s="344" t="s">
        <v>318</v>
      </c>
      <c r="B160" s="328"/>
      <c r="C160" s="328"/>
      <c r="D160" s="328"/>
      <c r="E160" s="328"/>
      <c r="F160" s="329"/>
      <c r="G160" s="33"/>
    </row>
    <row r="161" spans="1:7" ht="23">
      <c r="A161" s="37" t="s">
        <v>127</v>
      </c>
      <c r="B161" s="155" t="s">
        <v>128</v>
      </c>
      <c r="C161" s="158" t="s">
        <v>315</v>
      </c>
      <c r="D161" s="156"/>
      <c r="E161" s="156"/>
      <c r="F161" s="157"/>
      <c r="G161" s="33"/>
    </row>
    <row r="162" spans="1:7" ht="34.5">
      <c r="A162" s="37" t="s">
        <v>319</v>
      </c>
      <c r="B162" s="155" t="s">
        <v>320</v>
      </c>
      <c r="C162" s="47" t="s">
        <v>120</v>
      </c>
      <c r="D162" s="156"/>
      <c r="E162" s="156"/>
      <c r="F162" s="157"/>
      <c r="G162" s="33"/>
    </row>
    <row r="163" spans="1:7" ht="15.5" customHeight="1">
      <c r="A163" s="344" t="s">
        <v>321</v>
      </c>
      <c r="B163" s="328"/>
      <c r="C163" s="328"/>
      <c r="D163" s="328"/>
      <c r="E163" s="328"/>
      <c r="F163" s="329"/>
      <c r="G163" s="33"/>
    </row>
    <row r="164" spans="1:7" ht="23">
      <c r="A164" s="37" t="s">
        <v>127</v>
      </c>
      <c r="B164" s="155" t="s">
        <v>128</v>
      </c>
      <c r="C164" s="158" t="s">
        <v>315</v>
      </c>
      <c r="D164" s="156"/>
      <c r="E164" s="156"/>
      <c r="F164" s="157"/>
      <c r="G164" s="33"/>
    </row>
    <row r="165" spans="1:7" ht="23">
      <c r="A165" s="37" t="s">
        <v>322</v>
      </c>
      <c r="B165" s="155" t="s">
        <v>323</v>
      </c>
      <c r="C165" s="47" t="s">
        <v>120</v>
      </c>
      <c r="D165" s="156"/>
      <c r="E165" s="156"/>
      <c r="F165" s="157"/>
      <c r="G165" s="33"/>
    </row>
    <row r="166" spans="1:7" ht="15.5" customHeight="1">
      <c r="A166" s="344" t="s">
        <v>324</v>
      </c>
      <c r="B166" s="328"/>
      <c r="C166" s="328"/>
      <c r="D166" s="328"/>
      <c r="E166" s="328"/>
      <c r="F166" s="329"/>
      <c r="G166" s="33"/>
    </row>
    <row r="167" spans="1:7" ht="23">
      <c r="A167" s="37" t="s">
        <v>127</v>
      </c>
      <c r="B167" s="155" t="s">
        <v>128</v>
      </c>
      <c r="C167" s="47" t="s">
        <v>325</v>
      </c>
      <c r="D167" s="156"/>
      <c r="E167" s="156"/>
      <c r="F167" s="157"/>
      <c r="G167" s="33"/>
    </row>
    <row r="168" spans="1:7" ht="34.5">
      <c r="A168" s="37" t="s">
        <v>326</v>
      </c>
      <c r="B168" s="155" t="s">
        <v>327</v>
      </c>
      <c r="C168" s="47" t="s">
        <v>328</v>
      </c>
      <c r="D168" s="156"/>
      <c r="E168" s="156"/>
      <c r="F168" s="157"/>
      <c r="G168" s="33"/>
    </row>
    <row r="169" spans="1:7" ht="23">
      <c r="A169" s="37" t="s">
        <v>221</v>
      </c>
      <c r="B169" s="155" t="s">
        <v>329</v>
      </c>
      <c r="C169" s="47" t="s">
        <v>330</v>
      </c>
      <c r="D169" s="156"/>
      <c r="E169" s="156"/>
      <c r="F169" s="157"/>
      <c r="G169" s="33"/>
    </row>
    <row r="170" spans="1:7" ht="34.5">
      <c r="A170" s="37" t="s">
        <v>221</v>
      </c>
      <c r="B170" s="155" t="s">
        <v>331</v>
      </c>
      <c r="C170" s="47" t="s">
        <v>330</v>
      </c>
      <c r="D170" s="156"/>
      <c r="E170" s="156"/>
      <c r="F170" s="157"/>
      <c r="G170" s="33"/>
    </row>
    <row r="171" spans="1:7" ht="15.5" customHeight="1">
      <c r="A171" s="344" t="s">
        <v>332</v>
      </c>
      <c r="B171" s="328"/>
      <c r="C171" s="328"/>
      <c r="D171" s="328"/>
      <c r="E171" s="328"/>
      <c r="F171" s="329"/>
      <c r="G171" s="33"/>
    </row>
    <row r="172" spans="1:7" ht="23">
      <c r="A172" s="37" t="s">
        <v>127</v>
      </c>
      <c r="B172" s="155" t="s">
        <v>128</v>
      </c>
      <c r="C172" s="47" t="s">
        <v>325</v>
      </c>
      <c r="D172" s="156"/>
      <c r="E172" s="156"/>
      <c r="F172" s="157"/>
      <c r="G172" s="33"/>
    </row>
    <row r="173" spans="1:7" ht="23">
      <c r="A173" s="345" t="s">
        <v>333</v>
      </c>
      <c r="B173" s="155" t="s">
        <v>334</v>
      </c>
      <c r="C173" s="47" t="s">
        <v>335</v>
      </c>
      <c r="D173" s="156"/>
      <c r="E173" s="156"/>
      <c r="F173" s="157"/>
      <c r="G173" s="33"/>
    </row>
    <row r="174" spans="1:7" ht="25">
      <c r="A174" s="332"/>
      <c r="B174" s="155" t="s">
        <v>336</v>
      </c>
      <c r="C174" s="47" t="s">
        <v>337</v>
      </c>
      <c r="D174" s="156"/>
      <c r="E174" s="156"/>
      <c r="F174" s="157"/>
      <c r="G174" s="33"/>
    </row>
    <row r="175" spans="1:7" ht="23">
      <c r="A175" s="37" t="s">
        <v>221</v>
      </c>
      <c r="B175" s="155" t="s">
        <v>338</v>
      </c>
      <c r="C175" s="47" t="s">
        <v>339</v>
      </c>
      <c r="D175" s="156"/>
      <c r="E175" s="156"/>
      <c r="F175" s="157"/>
      <c r="G175" s="33"/>
    </row>
    <row r="176" spans="1:7" ht="23">
      <c r="A176" s="37" t="s">
        <v>221</v>
      </c>
      <c r="B176" s="155" t="s">
        <v>340</v>
      </c>
      <c r="C176" s="47" t="s">
        <v>341</v>
      </c>
      <c r="D176" s="156"/>
      <c r="E176" s="156"/>
      <c r="F176" s="157"/>
      <c r="G176" s="33"/>
    </row>
    <row r="177" spans="1:7" ht="15.5" customHeight="1">
      <c r="A177" s="344" t="s">
        <v>342</v>
      </c>
      <c r="B177" s="328"/>
      <c r="C177" s="328"/>
      <c r="D177" s="328"/>
      <c r="E177" s="328"/>
      <c r="F177" s="329"/>
      <c r="G177" s="33"/>
    </row>
    <row r="178" spans="1:7" ht="23">
      <c r="A178" s="37" t="s">
        <v>127</v>
      </c>
      <c r="B178" s="155" t="s">
        <v>128</v>
      </c>
      <c r="C178" s="47" t="s">
        <v>256</v>
      </c>
      <c r="D178" s="156"/>
      <c r="E178" s="156"/>
      <c r="F178" s="157"/>
      <c r="G178" s="33"/>
    </row>
    <row r="179" spans="1:7" ht="31.5" customHeight="1">
      <c r="A179" s="345" t="s">
        <v>343</v>
      </c>
      <c r="B179" s="155" t="s">
        <v>344</v>
      </c>
      <c r="C179" s="47" t="s">
        <v>259</v>
      </c>
      <c r="D179" s="47" t="s">
        <v>345</v>
      </c>
      <c r="E179" s="47" t="s">
        <v>91</v>
      </c>
      <c r="F179" s="152" t="s">
        <v>92</v>
      </c>
      <c r="G179" s="33"/>
    </row>
    <row r="180" spans="1:7" ht="15.5">
      <c r="A180" s="332"/>
      <c r="B180" s="155" t="s">
        <v>346</v>
      </c>
      <c r="C180" s="47" t="s">
        <v>259</v>
      </c>
      <c r="D180" s="156"/>
      <c r="E180" s="156"/>
      <c r="F180" s="157"/>
      <c r="G180" s="33"/>
    </row>
    <row r="181" spans="1:7" ht="15.5">
      <c r="A181" s="344" t="s">
        <v>347</v>
      </c>
      <c r="B181" s="328"/>
      <c r="C181" s="328"/>
      <c r="D181" s="328"/>
      <c r="E181" s="328"/>
      <c r="F181" s="329"/>
      <c r="G181" s="33"/>
    </row>
    <row r="182" spans="1:7" ht="23">
      <c r="A182" s="37" t="s">
        <v>127</v>
      </c>
      <c r="B182" s="155" t="s">
        <v>128</v>
      </c>
      <c r="C182" s="47" t="s">
        <v>129</v>
      </c>
      <c r="D182" s="156"/>
      <c r="E182" s="156"/>
      <c r="F182" s="157"/>
      <c r="G182" s="33"/>
    </row>
    <row r="183" spans="1:7" ht="23">
      <c r="A183" s="37" t="s">
        <v>348</v>
      </c>
      <c r="B183" s="155" t="s">
        <v>349</v>
      </c>
      <c r="C183" s="47" t="s">
        <v>129</v>
      </c>
      <c r="D183" s="156"/>
      <c r="E183" s="156"/>
      <c r="F183" s="157"/>
      <c r="G183" s="33"/>
    </row>
    <row r="184" spans="1:7" ht="15.5" customHeight="1">
      <c r="A184" s="344" t="s">
        <v>350</v>
      </c>
      <c r="B184" s="328"/>
      <c r="C184" s="328"/>
      <c r="D184" s="328"/>
      <c r="E184" s="328"/>
      <c r="F184" s="329"/>
      <c r="G184" s="33"/>
    </row>
    <row r="185" spans="1:7" ht="23">
      <c r="A185" s="37" t="s">
        <v>127</v>
      </c>
      <c r="B185" s="155" t="s">
        <v>128</v>
      </c>
      <c r="C185" s="156"/>
      <c r="D185" s="156"/>
      <c r="E185" s="47" t="s">
        <v>188</v>
      </c>
      <c r="F185" s="157"/>
      <c r="G185" s="33"/>
    </row>
    <row r="186" spans="1:7" ht="23" customHeight="1">
      <c r="A186" s="345" t="s">
        <v>351</v>
      </c>
      <c r="B186" s="155" t="s">
        <v>352</v>
      </c>
      <c r="C186" s="156"/>
      <c r="D186" s="156"/>
      <c r="E186" s="47" t="s">
        <v>188</v>
      </c>
      <c r="F186" s="157"/>
      <c r="G186" s="33"/>
    </row>
    <row r="187" spans="1:7" ht="23">
      <c r="A187" s="332"/>
      <c r="B187" s="155" t="s">
        <v>353</v>
      </c>
      <c r="C187" s="156"/>
      <c r="D187" s="156"/>
      <c r="E187" s="47" t="s">
        <v>188</v>
      </c>
      <c r="F187" s="157"/>
      <c r="G187" s="33"/>
    </row>
    <row r="188" spans="1:7" ht="15.5" customHeight="1">
      <c r="A188" s="344" t="s">
        <v>354</v>
      </c>
      <c r="B188" s="328"/>
      <c r="C188" s="328"/>
      <c r="D188" s="328"/>
      <c r="E188" s="328"/>
      <c r="F188" s="329"/>
      <c r="G188" s="33"/>
    </row>
    <row r="189" spans="1:7" ht="23">
      <c r="A189" s="37" t="s">
        <v>127</v>
      </c>
      <c r="B189" s="155" t="s">
        <v>128</v>
      </c>
      <c r="C189" s="156"/>
      <c r="D189" s="156"/>
      <c r="E189" s="47" t="s">
        <v>188</v>
      </c>
      <c r="F189" s="157"/>
      <c r="G189" s="33"/>
    </row>
    <row r="190" spans="1:7" ht="15.5" customHeight="1">
      <c r="A190" s="345" t="s">
        <v>355</v>
      </c>
      <c r="B190" s="155" t="s">
        <v>356</v>
      </c>
      <c r="C190" s="156"/>
      <c r="D190" s="156"/>
      <c r="E190" s="47" t="s">
        <v>188</v>
      </c>
      <c r="F190" s="157"/>
      <c r="G190" s="33"/>
    </row>
    <row r="191" spans="1:7" ht="23">
      <c r="A191" s="331"/>
      <c r="B191" s="155" t="s">
        <v>357</v>
      </c>
      <c r="C191" s="156"/>
      <c r="D191" s="156"/>
      <c r="E191" s="47" t="s">
        <v>188</v>
      </c>
      <c r="F191" s="157"/>
      <c r="G191" s="33"/>
    </row>
    <row r="192" spans="1:7" ht="15.5">
      <c r="A192" s="332"/>
      <c r="B192" s="155" t="s">
        <v>358</v>
      </c>
      <c r="C192" s="156"/>
      <c r="D192" s="156"/>
      <c r="E192" s="47" t="s">
        <v>188</v>
      </c>
      <c r="F192" s="157"/>
      <c r="G192" s="33"/>
    </row>
    <row r="193" spans="1:7" ht="15.5" customHeight="1">
      <c r="A193" s="344" t="s">
        <v>359</v>
      </c>
      <c r="B193" s="328"/>
      <c r="C193" s="328"/>
      <c r="D193" s="328"/>
      <c r="E193" s="328"/>
      <c r="F193" s="329"/>
      <c r="G193" s="33"/>
    </row>
    <row r="194" spans="1:7" ht="23">
      <c r="A194" s="37" t="s">
        <v>127</v>
      </c>
      <c r="B194" s="155" t="s">
        <v>128</v>
      </c>
      <c r="C194" s="155" t="s">
        <v>360</v>
      </c>
      <c r="D194" s="156"/>
      <c r="E194" s="156"/>
      <c r="F194" s="157"/>
      <c r="G194" s="33"/>
    </row>
    <row r="195" spans="1:7" ht="23">
      <c r="A195" s="37" t="s">
        <v>361</v>
      </c>
      <c r="B195" s="155" t="s">
        <v>362</v>
      </c>
      <c r="C195" s="155" t="s">
        <v>360</v>
      </c>
      <c r="D195" s="156"/>
      <c r="E195" s="156"/>
      <c r="F195" s="157"/>
      <c r="G195" s="33"/>
    </row>
    <row r="196" spans="1:7" ht="15.5" customHeight="1">
      <c r="A196" s="344" t="s">
        <v>363</v>
      </c>
      <c r="B196" s="328"/>
      <c r="C196" s="328"/>
      <c r="D196" s="328"/>
      <c r="E196" s="328"/>
      <c r="F196" s="329"/>
      <c r="G196" s="33"/>
    </row>
    <row r="197" spans="1:7" ht="23">
      <c r="A197" s="37" t="s">
        <v>221</v>
      </c>
      <c r="B197" s="155" t="s">
        <v>364</v>
      </c>
      <c r="C197" s="155" t="s">
        <v>335</v>
      </c>
      <c r="D197" s="156"/>
      <c r="E197" s="156"/>
      <c r="F197" s="157"/>
      <c r="G197" s="33"/>
    </row>
    <row r="198" spans="1:7" ht="23">
      <c r="A198" s="37" t="s">
        <v>221</v>
      </c>
      <c r="B198" s="155" t="s">
        <v>365</v>
      </c>
      <c r="C198" s="155" t="s">
        <v>366</v>
      </c>
      <c r="D198" s="156"/>
      <c r="E198" s="156"/>
      <c r="F198" s="157"/>
      <c r="G198" s="33"/>
    </row>
    <row r="199" spans="1:7" ht="15.75" customHeight="1">
      <c r="A199" s="39"/>
      <c r="B199" s="40"/>
      <c r="C199" s="23"/>
      <c r="D199" s="23"/>
      <c r="E199" s="23"/>
      <c r="F199" s="23"/>
      <c r="G199" s="33"/>
    </row>
    <row r="200" spans="1:7" ht="15.75" customHeight="1">
      <c r="A200" s="39"/>
      <c r="B200" s="40"/>
      <c r="C200" s="23"/>
      <c r="D200" s="23"/>
      <c r="E200" s="23"/>
      <c r="F200" s="23"/>
      <c r="G200" s="33"/>
    </row>
    <row r="201" spans="1:7" ht="15.75" customHeight="1">
      <c r="A201" s="39"/>
      <c r="B201" s="40"/>
      <c r="C201" s="23"/>
      <c r="D201" s="23"/>
      <c r="E201" s="23"/>
      <c r="F201" s="23"/>
      <c r="G201" s="33"/>
    </row>
    <row r="202" spans="1:7" ht="15.75" customHeight="1">
      <c r="A202" s="39"/>
      <c r="B202" s="40"/>
      <c r="C202" s="23"/>
      <c r="D202" s="23"/>
      <c r="E202" s="23"/>
      <c r="F202" s="23"/>
      <c r="G202" s="33"/>
    </row>
    <row r="203" spans="1:7" ht="15.75" customHeight="1">
      <c r="A203" s="39"/>
      <c r="B203" s="40"/>
      <c r="C203" s="23"/>
      <c r="D203" s="23"/>
      <c r="E203" s="23"/>
      <c r="F203" s="23"/>
      <c r="G203" s="33"/>
    </row>
    <row r="204" spans="1:7" ht="15.75" customHeight="1">
      <c r="A204" s="39"/>
      <c r="B204" s="40"/>
      <c r="C204" s="23"/>
      <c r="D204" s="23"/>
      <c r="E204" s="23"/>
      <c r="F204" s="23"/>
      <c r="G204" s="33"/>
    </row>
    <row r="205" spans="1:7" ht="15.75" customHeight="1">
      <c r="A205" s="39"/>
      <c r="B205" s="40"/>
      <c r="C205" s="23"/>
      <c r="D205" s="23"/>
      <c r="E205" s="23"/>
      <c r="F205" s="23"/>
      <c r="G205" s="33"/>
    </row>
    <row r="206" spans="1:7" ht="15.75" customHeight="1">
      <c r="A206" s="39"/>
      <c r="B206" s="40"/>
      <c r="C206" s="23"/>
      <c r="D206" s="23"/>
      <c r="E206" s="23"/>
      <c r="F206" s="23"/>
      <c r="G206" s="33"/>
    </row>
    <row r="207" spans="1:7" ht="15.75" customHeight="1">
      <c r="A207" s="39"/>
      <c r="B207" s="40"/>
      <c r="C207" s="23"/>
      <c r="D207" s="23"/>
      <c r="E207" s="23"/>
      <c r="F207" s="23"/>
      <c r="G207" s="33"/>
    </row>
    <row r="208" spans="1:7" ht="15.75" customHeight="1">
      <c r="A208" s="39"/>
      <c r="B208" s="40"/>
      <c r="C208" s="23"/>
      <c r="D208" s="23"/>
      <c r="E208" s="23"/>
      <c r="F208" s="23"/>
      <c r="G208" s="33"/>
    </row>
    <row r="209" spans="1:7" ht="15.75" customHeight="1">
      <c r="A209" s="39"/>
      <c r="B209" s="40"/>
      <c r="C209" s="23"/>
      <c r="D209" s="23"/>
      <c r="E209" s="23"/>
      <c r="F209" s="23"/>
      <c r="G209" s="33"/>
    </row>
    <row r="210" spans="1:7" ht="15.75" customHeight="1">
      <c r="A210" s="39"/>
      <c r="B210" s="40"/>
      <c r="C210" s="23"/>
      <c r="D210" s="23"/>
      <c r="E210" s="23"/>
      <c r="F210" s="23"/>
      <c r="G210" s="33"/>
    </row>
    <row r="211" spans="1:7" ht="15.75" customHeight="1">
      <c r="A211" s="39"/>
      <c r="B211" s="40"/>
      <c r="C211" s="23"/>
      <c r="D211" s="23"/>
      <c r="E211" s="23"/>
      <c r="F211" s="23"/>
      <c r="G211" s="33"/>
    </row>
    <row r="212" spans="1:7" ht="15.75" customHeight="1">
      <c r="A212" s="39"/>
      <c r="B212" s="40"/>
      <c r="C212" s="23"/>
      <c r="D212" s="23"/>
      <c r="E212" s="23"/>
      <c r="F212" s="23"/>
      <c r="G212" s="33"/>
    </row>
    <row r="213" spans="1:7" ht="15.75" customHeight="1">
      <c r="A213" s="39"/>
      <c r="B213" s="40"/>
      <c r="C213" s="23"/>
      <c r="D213" s="23"/>
      <c r="E213" s="23"/>
      <c r="F213" s="23"/>
      <c r="G213" s="33"/>
    </row>
    <row r="214" spans="1:7" ht="15.75" customHeight="1">
      <c r="A214" s="39"/>
      <c r="B214" s="40"/>
      <c r="C214" s="23"/>
      <c r="D214" s="23"/>
      <c r="E214" s="23"/>
      <c r="F214" s="23"/>
      <c r="G214" s="33"/>
    </row>
    <row r="215" spans="1:7" ht="15.75" customHeight="1">
      <c r="A215" s="39"/>
      <c r="B215" s="40"/>
      <c r="C215" s="23"/>
      <c r="D215" s="23"/>
      <c r="E215" s="23"/>
      <c r="F215" s="23"/>
      <c r="G215" s="33"/>
    </row>
    <row r="216" spans="1:7" ht="15.75" customHeight="1">
      <c r="A216" s="39"/>
      <c r="B216" s="40"/>
      <c r="C216" s="23"/>
      <c r="D216" s="23"/>
      <c r="E216" s="23"/>
      <c r="F216" s="23"/>
      <c r="G216" s="33"/>
    </row>
    <row r="217" spans="1:7" ht="15.75" customHeight="1">
      <c r="A217" s="39"/>
      <c r="B217" s="40"/>
      <c r="C217" s="23"/>
      <c r="D217" s="23"/>
      <c r="E217" s="23"/>
      <c r="F217" s="23"/>
      <c r="G217" s="33"/>
    </row>
    <row r="218" spans="1:7" ht="15.75" customHeight="1">
      <c r="A218" s="39"/>
      <c r="B218" s="40"/>
      <c r="C218" s="23"/>
      <c r="D218" s="23"/>
      <c r="E218" s="23"/>
      <c r="F218" s="23"/>
      <c r="G218" s="33"/>
    </row>
    <row r="219" spans="1:7" ht="15.75" customHeight="1">
      <c r="A219" s="39"/>
      <c r="B219" s="40"/>
      <c r="C219" s="23"/>
      <c r="D219" s="23"/>
      <c r="E219" s="23"/>
      <c r="F219" s="23"/>
      <c r="G219" s="33"/>
    </row>
    <row r="220" spans="1:7" ht="15.75" customHeight="1">
      <c r="A220" s="39"/>
      <c r="B220" s="40"/>
      <c r="C220" s="23"/>
      <c r="D220" s="23"/>
      <c r="E220" s="23"/>
      <c r="F220" s="23"/>
      <c r="G220" s="33"/>
    </row>
    <row r="221" spans="1:7" ht="15.75" customHeight="1">
      <c r="A221" s="39"/>
      <c r="B221" s="40"/>
      <c r="C221" s="23"/>
      <c r="D221" s="23"/>
      <c r="E221" s="23"/>
      <c r="F221" s="23"/>
      <c r="G221" s="33"/>
    </row>
    <row r="222" spans="1:7" ht="15.75" customHeight="1">
      <c r="A222" s="39"/>
      <c r="B222" s="40"/>
      <c r="C222" s="23"/>
      <c r="D222" s="23"/>
      <c r="E222" s="23"/>
      <c r="F222" s="23"/>
      <c r="G222" s="33"/>
    </row>
    <row r="223" spans="1:7" ht="15.75" customHeight="1">
      <c r="A223" s="39"/>
      <c r="B223" s="40"/>
      <c r="C223" s="23"/>
      <c r="D223" s="23"/>
      <c r="E223" s="23"/>
      <c r="F223" s="23"/>
      <c r="G223" s="33"/>
    </row>
    <row r="224" spans="1:7" ht="15.75" customHeight="1">
      <c r="A224" s="39"/>
      <c r="B224" s="40"/>
      <c r="C224" s="23"/>
      <c r="D224" s="23"/>
      <c r="E224" s="23"/>
      <c r="F224" s="23"/>
      <c r="G224" s="33"/>
    </row>
    <row r="225" spans="1:7" ht="15.75" customHeight="1">
      <c r="A225" s="39"/>
      <c r="B225" s="40"/>
      <c r="C225" s="23"/>
      <c r="D225" s="23"/>
      <c r="E225" s="23"/>
      <c r="F225" s="23"/>
      <c r="G225" s="33"/>
    </row>
    <row r="226" spans="1:7" ht="15.75" customHeight="1">
      <c r="A226" s="39"/>
      <c r="B226" s="40"/>
      <c r="C226" s="23"/>
      <c r="D226" s="23"/>
      <c r="E226" s="23"/>
      <c r="F226" s="23"/>
      <c r="G226" s="33"/>
    </row>
    <row r="227" spans="1:7" ht="15.75" customHeight="1">
      <c r="A227" s="39"/>
      <c r="B227" s="40"/>
      <c r="C227" s="23"/>
      <c r="D227" s="23"/>
      <c r="E227" s="23"/>
      <c r="F227" s="23"/>
      <c r="G227" s="33"/>
    </row>
    <row r="228" spans="1:7" ht="15.75" customHeight="1">
      <c r="A228" s="39"/>
      <c r="B228" s="40"/>
      <c r="C228" s="23"/>
      <c r="D228" s="23"/>
      <c r="E228" s="23"/>
      <c r="F228" s="23"/>
      <c r="G228" s="33"/>
    </row>
    <row r="229" spans="1:7" ht="15.75" customHeight="1">
      <c r="A229" s="39"/>
      <c r="B229" s="40"/>
      <c r="C229" s="23"/>
      <c r="D229" s="23"/>
      <c r="E229" s="23"/>
      <c r="F229" s="23"/>
      <c r="G229" s="33"/>
    </row>
    <row r="230" spans="1:7" ht="15.75" customHeight="1">
      <c r="A230" s="39"/>
      <c r="B230" s="40"/>
      <c r="C230" s="23"/>
      <c r="D230" s="23"/>
      <c r="E230" s="23"/>
      <c r="F230" s="23"/>
      <c r="G230" s="33"/>
    </row>
    <row r="231" spans="1:7" ht="15.75" customHeight="1">
      <c r="A231" s="39"/>
      <c r="B231" s="40"/>
      <c r="C231" s="23"/>
      <c r="D231" s="23"/>
      <c r="E231" s="23"/>
      <c r="F231" s="23"/>
      <c r="G231" s="33"/>
    </row>
    <row r="232" spans="1:7" ht="15.75" customHeight="1">
      <c r="A232" s="39"/>
      <c r="B232" s="40"/>
      <c r="C232" s="23"/>
      <c r="D232" s="23"/>
      <c r="E232" s="23"/>
      <c r="F232" s="23"/>
      <c r="G232" s="33"/>
    </row>
    <row r="233" spans="1:7" ht="15.75" customHeight="1">
      <c r="A233" s="39"/>
      <c r="B233" s="40"/>
      <c r="C233" s="23"/>
      <c r="D233" s="23"/>
      <c r="E233" s="23"/>
      <c r="F233" s="23"/>
      <c r="G233" s="33"/>
    </row>
    <row r="234" spans="1:7" ht="15.75" customHeight="1">
      <c r="A234" s="39"/>
      <c r="B234" s="40"/>
      <c r="C234" s="23"/>
      <c r="D234" s="23"/>
      <c r="E234" s="23"/>
      <c r="F234" s="23"/>
      <c r="G234" s="33"/>
    </row>
    <row r="235" spans="1:7" ht="15.75" customHeight="1">
      <c r="A235" s="39"/>
      <c r="B235" s="40"/>
      <c r="C235" s="23"/>
      <c r="D235" s="23"/>
      <c r="E235" s="23"/>
      <c r="F235" s="23"/>
      <c r="G235" s="33"/>
    </row>
    <row r="236" spans="1:7" ht="15.75" customHeight="1">
      <c r="A236" s="39"/>
      <c r="B236" s="40"/>
      <c r="C236" s="23"/>
      <c r="D236" s="23"/>
      <c r="E236" s="23"/>
      <c r="F236" s="23"/>
      <c r="G236" s="33"/>
    </row>
    <row r="237" spans="1:7" ht="15.75" customHeight="1">
      <c r="A237" s="39"/>
      <c r="B237" s="40"/>
      <c r="C237" s="23"/>
      <c r="D237" s="23"/>
      <c r="E237" s="23"/>
      <c r="F237" s="23"/>
      <c r="G237" s="33"/>
    </row>
    <row r="238" spans="1:7" ht="15.75" customHeight="1">
      <c r="A238" s="39"/>
      <c r="B238" s="40"/>
      <c r="C238" s="23"/>
      <c r="D238" s="23"/>
      <c r="E238" s="23"/>
      <c r="F238" s="23"/>
      <c r="G238" s="33"/>
    </row>
    <row r="239" spans="1:7" ht="15.75" customHeight="1">
      <c r="A239" s="39"/>
      <c r="B239" s="40"/>
      <c r="C239" s="23"/>
      <c r="D239" s="23"/>
      <c r="E239" s="23"/>
      <c r="F239" s="23"/>
      <c r="G239" s="33"/>
    </row>
    <row r="240" spans="1:7" ht="15.75" customHeight="1">
      <c r="A240" s="39"/>
      <c r="B240" s="40"/>
      <c r="C240" s="23"/>
      <c r="D240" s="23"/>
      <c r="E240" s="23"/>
      <c r="F240" s="23"/>
      <c r="G240" s="33"/>
    </row>
    <row r="241" spans="1:7" ht="15.75" customHeight="1">
      <c r="A241" s="39"/>
      <c r="B241" s="40"/>
      <c r="C241" s="23"/>
      <c r="D241" s="23"/>
      <c r="E241" s="23"/>
      <c r="F241" s="23"/>
      <c r="G241" s="33"/>
    </row>
    <row r="242" spans="1:7" ht="15.75" customHeight="1">
      <c r="A242" s="39"/>
      <c r="B242" s="40"/>
      <c r="C242" s="23"/>
      <c r="D242" s="23"/>
      <c r="E242" s="23"/>
      <c r="F242" s="23"/>
      <c r="G242" s="33"/>
    </row>
    <row r="243" spans="1:7" ht="15.75" customHeight="1">
      <c r="A243" s="39"/>
      <c r="B243" s="40"/>
      <c r="C243" s="23"/>
      <c r="D243" s="23"/>
      <c r="E243" s="23"/>
      <c r="F243" s="23"/>
      <c r="G243" s="33"/>
    </row>
    <row r="244" spans="1:7" ht="15.75" customHeight="1">
      <c r="A244" s="39"/>
      <c r="B244" s="40"/>
      <c r="C244" s="23"/>
      <c r="D244" s="23"/>
      <c r="E244" s="23"/>
      <c r="F244" s="23"/>
      <c r="G244" s="33"/>
    </row>
    <row r="245" spans="1:7" ht="15.75" customHeight="1">
      <c r="A245" s="39"/>
      <c r="B245" s="40"/>
      <c r="C245" s="23"/>
      <c r="D245" s="23"/>
      <c r="E245" s="23"/>
      <c r="F245" s="23"/>
      <c r="G245" s="33"/>
    </row>
    <row r="246" spans="1:7" ht="15.75" customHeight="1">
      <c r="A246" s="39"/>
      <c r="B246" s="40"/>
      <c r="C246" s="23"/>
      <c r="D246" s="23"/>
      <c r="E246" s="23"/>
      <c r="F246" s="23"/>
      <c r="G246" s="33"/>
    </row>
    <row r="247" spans="1:7" ht="15.75" customHeight="1">
      <c r="A247" s="39"/>
      <c r="B247" s="40"/>
      <c r="C247" s="23"/>
      <c r="D247" s="23"/>
      <c r="E247" s="23"/>
      <c r="F247" s="23"/>
      <c r="G247" s="33"/>
    </row>
    <row r="248" spans="1:7" ht="15.75" customHeight="1">
      <c r="A248" s="39"/>
      <c r="B248" s="40"/>
      <c r="C248" s="23"/>
      <c r="D248" s="23"/>
      <c r="E248" s="23"/>
      <c r="F248" s="23"/>
      <c r="G248" s="33"/>
    </row>
    <row r="249" spans="1:7" ht="15.75" customHeight="1">
      <c r="A249" s="39"/>
      <c r="B249" s="40"/>
      <c r="C249" s="23"/>
      <c r="D249" s="23"/>
      <c r="E249" s="23"/>
      <c r="F249" s="23"/>
      <c r="G249" s="33"/>
    </row>
    <row r="250" spans="1:7" ht="15.75" customHeight="1">
      <c r="A250" s="39"/>
      <c r="B250" s="40"/>
      <c r="C250" s="23"/>
      <c r="D250" s="23"/>
      <c r="E250" s="23"/>
      <c r="F250" s="23"/>
      <c r="G250" s="33"/>
    </row>
    <row r="251" spans="1:7" ht="15.75" customHeight="1">
      <c r="A251" s="39"/>
      <c r="B251" s="40"/>
      <c r="C251" s="23"/>
      <c r="D251" s="23"/>
      <c r="E251" s="23"/>
      <c r="F251" s="23"/>
      <c r="G251" s="33"/>
    </row>
    <row r="252" spans="1:7" ht="15.75" customHeight="1">
      <c r="A252" s="39"/>
      <c r="B252" s="40"/>
      <c r="C252" s="23"/>
      <c r="D252" s="23"/>
      <c r="E252" s="23"/>
      <c r="F252" s="23"/>
      <c r="G252" s="33"/>
    </row>
    <row r="253" spans="1:7" ht="15.75" customHeight="1">
      <c r="A253" s="39"/>
      <c r="B253" s="40"/>
      <c r="C253" s="23"/>
      <c r="D253" s="23"/>
      <c r="E253" s="23"/>
      <c r="F253" s="23"/>
      <c r="G253" s="33"/>
    </row>
    <row r="254" spans="1:7" ht="15.75" customHeight="1">
      <c r="A254" s="39"/>
      <c r="B254" s="40"/>
      <c r="C254" s="23"/>
      <c r="D254" s="23"/>
      <c r="E254" s="23"/>
      <c r="F254" s="23"/>
      <c r="G254" s="33"/>
    </row>
    <row r="255" spans="1:7" ht="15.75" customHeight="1">
      <c r="A255" s="39"/>
      <c r="B255" s="40"/>
      <c r="C255" s="23"/>
      <c r="D255" s="23"/>
      <c r="E255" s="23"/>
      <c r="F255" s="23"/>
      <c r="G255" s="33"/>
    </row>
    <row r="256" spans="1:7" ht="15.75" customHeight="1">
      <c r="A256" s="39"/>
      <c r="B256" s="40"/>
      <c r="C256" s="23"/>
      <c r="D256" s="23"/>
      <c r="E256" s="23"/>
      <c r="F256" s="23"/>
      <c r="G256" s="33"/>
    </row>
    <row r="257" spans="1:7" ht="15.75" customHeight="1">
      <c r="A257" s="39"/>
      <c r="B257" s="40"/>
      <c r="C257" s="23"/>
      <c r="D257" s="23"/>
      <c r="E257" s="23"/>
      <c r="F257" s="23"/>
      <c r="G257" s="33"/>
    </row>
    <row r="258" spans="1:7" ht="15.75" customHeight="1">
      <c r="A258" s="39"/>
      <c r="B258" s="40"/>
      <c r="C258" s="23"/>
      <c r="D258" s="23"/>
      <c r="E258" s="23"/>
      <c r="F258" s="23"/>
      <c r="G258" s="33"/>
    </row>
    <row r="259" spans="1:7" ht="15.75" customHeight="1">
      <c r="A259" s="39"/>
      <c r="B259" s="40"/>
      <c r="C259" s="23"/>
      <c r="D259" s="23"/>
      <c r="E259" s="23"/>
      <c r="F259" s="23"/>
      <c r="G259" s="33"/>
    </row>
    <row r="260" spans="1:7" ht="15.75" customHeight="1">
      <c r="A260" s="39"/>
      <c r="B260" s="40"/>
      <c r="C260" s="23"/>
      <c r="D260" s="23"/>
      <c r="E260" s="23"/>
      <c r="F260" s="23"/>
      <c r="G260" s="33"/>
    </row>
    <row r="261" spans="1:7" ht="15.75" customHeight="1">
      <c r="A261" s="39"/>
      <c r="B261" s="40"/>
      <c r="C261" s="23"/>
      <c r="D261" s="23"/>
      <c r="E261" s="23"/>
      <c r="F261" s="23"/>
      <c r="G261" s="33"/>
    </row>
    <row r="262" spans="1:7" ht="15.75" customHeight="1">
      <c r="A262" s="39"/>
      <c r="B262" s="40"/>
      <c r="C262" s="23"/>
      <c r="D262" s="23"/>
      <c r="E262" s="23"/>
      <c r="F262" s="23"/>
      <c r="G262" s="33"/>
    </row>
    <row r="263" spans="1:7" ht="15.75" customHeight="1">
      <c r="A263" s="39"/>
      <c r="B263" s="40"/>
      <c r="C263" s="23"/>
      <c r="D263" s="23"/>
      <c r="E263" s="23"/>
      <c r="F263" s="23"/>
      <c r="G263" s="33"/>
    </row>
    <row r="264" spans="1:7" ht="15.75" customHeight="1">
      <c r="A264" s="39"/>
      <c r="B264" s="40"/>
      <c r="C264" s="23"/>
      <c r="D264" s="23"/>
      <c r="E264" s="23"/>
      <c r="F264" s="23"/>
      <c r="G264" s="33"/>
    </row>
    <row r="265" spans="1:7" ht="15.75" customHeight="1">
      <c r="A265" s="39"/>
      <c r="B265" s="40"/>
      <c r="C265" s="23"/>
      <c r="D265" s="23"/>
      <c r="E265" s="23"/>
      <c r="F265" s="23"/>
      <c r="G265" s="33"/>
    </row>
    <row r="266" spans="1:7" ht="15.75" customHeight="1">
      <c r="A266" s="39"/>
      <c r="B266" s="40"/>
      <c r="C266" s="23"/>
      <c r="D266" s="23"/>
      <c r="E266" s="23"/>
      <c r="F266" s="23"/>
      <c r="G266" s="33"/>
    </row>
    <row r="267" spans="1:7" ht="15.75" customHeight="1">
      <c r="A267" s="39"/>
      <c r="B267" s="40"/>
      <c r="C267" s="23"/>
      <c r="D267" s="23"/>
      <c r="E267" s="23"/>
      <c r="F267" s="23"/>
      <c r="G267" s="33"/>
    </row>
    <row r="268" spans="1:7" ht="15.75" customHeight="1">
      <c r="A268" s="39"/>
      <c r="B268" s="40"/>
      <c r="C268" s="23"/>
      <c r="D268" s="23"/>
      <c r="E268" s="23"/>
      <c r="F268" s="23"/>
      <c r="G268" s="33"/>
    </row>
    <row r="269" spans="1:7" ht="15.75" customHeight="1">
      <c r="A269" s="39"/>
      <c r="B269" s="40"/>
      <c r="C269" s="23"/>
      <c r="D269" s="23"/>
      <c r="E269" s="23"/>
      <c r="F269" s="23"/>
      <c r="G269" s="33"/>
    </row>
    <row r="270" spans="1:7" ht="15.75" customHeight="1">
      <c r="A270" s="39"/>
      <c r="B270" s="40"/>
      <c r="C270" s="23"/>
      <c r="D270" s="23"/>
      <c r="E270" s="23"/>
      <c r="F270" s="23"/>
      <c r="G270" s="33"/>
    </row>
    <row r="271" spans="1:7" ht="15.75" customHeight="1">
      <c r="A271" s="39"/>
      <c r="B271" s="40"/>
      <c r="C271" s="23"/>
      <c r="D271" s="23"/>
      <c r="E271" s="23"/>
      <c r="F271" s="23"/>
      <c r="G271" s="33"/>
    </row>
    <row r="272" spans="1:7" ht="15.75" customHeight="1">
      <c r="A272" s="39"/>
      <c r="B272" s="40"/>
      <c r="C272" s="23"/>
      <c r="D272" s="23"/>
      <c r="E272" s="23"/>
      <c r="F272" s="23"/>
      <c r="G272" s="33"/>
    </row>
    <row r="273" spans="1:7" ht="15.75" customHeight="1">
      <c r="A273" s="39"/>
      <c r="B273" s="40"/>
      <c r="C273" s="23"/>
      <c r="D273" s="23"/>
      <c r="E273" s="23"/>
      <c r="F273" s="23"/>
      <c r="G273" s="33"/>
    </row>
    <row r="274" spans="1:7" ht="15.75" customHeight="1">
      <c r="A274" s="39"/>
      <c r="B274" s="40"/>
      <c r="C274" s="23"/>
      <c r="D274" s="23"/>
      <c r="E274" s="23"/>
      <c r="F274" s="23"/>
      <c r="G274" s="33"/>
    </row>
    <row r="275" spans="1:7" ht="15.75" customHeight="1">
      <c r="A275" s="39"/>
      <c r="B275" s="40"/>
      <c r="C275" s="23"/>
      <c r="D275" s="23"/>
      <c r="E275" s="23"/>
      <c r="F275" s="23"/>
      <c r="G275" s="33"/>
    </row>
    <row r="276" spans="1:7" ht="15.75" customHeight="1">
      <c r="A276" s="39"/>
      <c r="B276" s="40"/>
      <c r="C276" s="23"/>
      <c r="D276" s="23"/>
      <c r="E276" s="23"/>
      <c r="F276" s="23"/>
      <c r="G276" s="33"/>
    </row>
    <row r="277" spans="1:7" ht="15.75" customHeight="1">
      <c r="A277" s="39"/>
      <c r="B277" s="40"/>
      <c r="C277" s="23"/>
      <c r="D277" s="23"/>
      <c r="E277" s="23"/>
      <c r="F277" s="23"/>
      <c r="G277" s="33"/>
    </row>
    <row r="278" spans="1:7" ht="15.75" customHeight="1">
      <c r="A278" s="39"/>
      <c r="B278" s="40"/>
      <c r="C278" s="23"/>
      <c r="D278" s="23"/>
      <c r="E278" s="23"/>
      <c r="F278" s="23"/>
      <c r="G278" s="33"/>
    </row>
    <row r="279" spans="1:7" ht="15.75" customHeight="1">
      <c r="A279" s="39"/>
      <c r="B279" s="40"/>
      <c r="C279" s="23"/>
      <c r="D279" s="23"/>
      <c r="E279" s="23"/>
      <c r="F279" s="23"/>
      <c r="G279" s="33"/>
    </row>
    <row r="280" spans="1:7" ht="15.75" customHeight="1">
      <c r="A280" s="39"/>
      <c r="B280" s="40"/>
      <c r="C280" s="23"/>
      <c r="D280" s="23"/>
      <c r="E280" s="23"/>
      <c r="F280" s="23"/>
      <c r="G280" s="33"/>
    </row>
    <row r="281" spans="1:7" ht="15.75" customHeight="1">
      <c r="A281" s="39"/>
      <c r="B281" s="40"/>
      <c r="C281" s="23"/>
      <c r="D281" s="23"/>
      <c r="E281" s="23"/>
      <c r="F281" s="23"/>
      <c r="G281" s="33"/>
    </row>
    <row r="282" spans="1:7" ht="15.75" customHeight="1">
      <c r="A282" s="39"/>
      <c r="B282" s="40"/>
      <c r="C282" s="23"/>
      <c r="D282" s="23"/>
      <c r="E282" s="23"/>
      <c r="F282" s="23"/>
      <c r="G282" s="33"/>
    </row>
    <row r="283" spans="1:7" ht="15.75" customHeight="1">
      <c r="A283" s="39"/>
      <c r="B283" s="40"/>
      <c r="C283" s="23"/>
      <c r="D283" s="23"/>
      <c r="E283" s="23"/>
      <c r="F283" s="23"/>
      <c r="G283" s="33"/>
    </row>
    <row r="284" spans="1:7" ht="15.75" customHeight="1">
      <c r="A284" s="39"/>
      <c r="B284" s="40"/>
      <c r="C284" s="23"/>
      <c r="D284" s="23"/>
      <c r="E284" s="23"/>
      <c r="F284" s="23"/>
      <c r="G284" s="33"/>
    </row>
    <row r="285" spans="1:7" ht="15.75" customHeight="1">
      <c r="A285" s="39"/>
      <c r="B285" s="40"/>
      <c r="C285" s="23"/>
      <c r="D285" s="23"/>
      <c r="E285" s="23"/>
      <c r="F285" s="23"/>
      <c r="G285" s="33"/>
    </row>
    <row r="286" spans="1:7" ht="15.75" customHeight="1">
      <c r="A286" s="39"/>
      <c r="B286" s="40"/>
      <c r="C286" s="23"/>
      <c r="D286" s="23"/>
      <c r="E286" s="23"/>
      <c r="F286" s="23"/>
      <c r="G286" s="33"/>
    </row>
    <row r="287" spans="1:7" ht="15.75" customHeight="1">
      <c r="A287" s="39"/>
      <c r="B287" s="40"/>
      <c r="C287" s="23"/>
      <c r="D287" s="23"/>
      <c r="E287" s="23"/>
      <c r="F287" s="23"/>
      <c r="G287" s="33"/>
    </row>
    <row r="288" spans="1:7" ht="15.75" customHeight="1">
      <c r="A288" s="39"/>
      <c r="B288" s="40"/>
      <c r="C288" s="23"/>
      <c r="D288" s="23"/>
      <c r="E288" s="23"/>
      <c r="F288" s="23"/>
      <c r="G288" s="33"/>
    </row>
    <row r="289" spans="1:7" ht="15.75" customHeight="1">
      <c r="A289" s="39"/>
      <c r="B289" s="40"/>
      <c r="C289" s="23"/>
      <c r="D289" s="23"/>
      <c r="E289" s="23"/>
      <c r="F289" s="23"/>
      <c r="G289" s="33"/>
    </row>
    <row r="290" spans="1:7" ht="15.75" customHeight="1">
      <c r="A290" s="39"/>
      <c r="B290" s="40"/>
      <c r="C290" s="23"/>
      <c r="D290" s="23"/>
      <c r="E290" s="23"/>
      <c r="F290" s="23"/>
      <c r="G290" s="33"/>
    </row>
    <row r="291" spans="1:7" ht="15.75" customHeight="1">
      <c r="A291" s="39"/>
      <c r="B291" s="40"/>
      <c r="C291" s="23"/>
      <c r="D291" s="23"/>
      <c r="E291" s="23"/>
      <c r="F291" s="23"/>
      <c r="G291" s="33"/>
    </row>
    <row r="292" spans="1:7" ht="15.75" customHeight="1">
      <c r="A292" s="39"/>
      <c r="B292" s="40"/>
      <c r="C292" s="23"/>
      <c r="D292" s="23"/>
      <c r="E292" s="23"/>
      <c r="F292" s="23"/>
      <c r="G292" s="33"/>
    </row>
    <row r="293" spans="1:7" ht="15.75" customHeight="1">
      <c r="A293" s="39"/>
      <c r="B293" s="40"/>
      <c r="C293" s="23"/>
      <c r="D293" s="23"/>
      <c r="E293" s="23"/>
      <c r="F293" s="23"/>
      <c r="G293" s="33"/>
    </row>
    <row r="294" spans="1:7" ht="15.75" customHeight="1">
      <c r="A294" s="39"/>
      <c r="B294" s="40"/>
      <c r="C294" s="23"/>
      <c r="D294" s="23"/>
      <c r="E294" s="23"/>
      <c r="F294" s="23"/>
      <c r="G294" s="33"/>
    </row>
    <row r="295" spans="1:7" ht="15.75" customHeight="1">
      <c r="A295" s="39"/>
      <c r="B295" s="40"/>
      <c r="C295" s="23"/>
      <c r="D295" s="23"/>
      <c r="E295" s="23"/>
      <c r="F295" s="23"/>
      <c r="G295" s="33"/>
    </row>
    <row r="296" spans="1:7" ht="15.75" customHeight="1">
      <c r="A296" s="39"/>
      <c r="B296" s="40"/>
      <c r="C296" s="23"/>
      <c r="D296" s="23"/>
      <c r="E296" s="23"/>
      <c r="F296" s="23"/>
      <c r="G296" s="33"/>
    </row>
    <row r="297" spans="1:7" ht="15.75" customHeight="1">
      <c r="A297" s="39"/>
      <c r="B297" s="40"/>
      <c r="C297" s="23"/>
      <c r="D297" s="23"/>
      <c r="E297" s="23"/>
      <c r="F297" s="23"/>
      <c r="G297" s="33"/>
    </row>
    <row r="298" spans="1:7" ht="15.75" customHeight="1">
      <c r="A298" s="39"/>
      <c r="B298" s="40"/>
      <c r="C298" s="23"/>
      <c r="D298" s="23"/>
      <c r="E298" s="23"/>
      <c r="F298" s="23"/>
      <c r="G298" s="33"/>
    </row>
    <row r="299" spans="1:7" ht="15.75" customHeight="1">
      <c r="A299" s="39"/>
      <c r="B299" s="40"/>
      <c r="C299" s="23"/>
      <c r="D299" s="23"/>
      <c r="E299" s="23"/>
      <c r="F299" s="23"/>
      <c r="G299" s="33"/>
    </row>
    <row r="300" spans="1:7" ht="15.75" customHeight="1">
      <c r="A300" s="39"/>
      <c r="B300" s="40"/>
      <c r="C300" s="23"/>
      <c r="D300" s="23"/>
      <c r="E300" s="23"/>
      <c r="F300" s="23"/>
      <c r="G300" s="33"/>
    </row>
    <row r="301" spans="1:7" ht="15.75" customHeight="1">
      <c r="A301" s="39"/>
      <c r="B301" s="40"/>
      <c r="C301" s="23"/>
      <c r="D301" s="23"/>
      <c r="E301" s="23"/>
      <c r="F301" s="23"/>
      <c r="G301" s="33"/>
    </row>
    <row r="302" spans="1:7" ht="15.75" customHeight="1">
      <c r="A302" s="39"/>
      <c r="B302" s="40"/>
      <c r="C302" s="23"/>
      <c r="D302" s="23"/>
      <c r="E302" s="23"/>
      <c r="F302" s="23"/>
      <c r="G302" s="33"/>
    </row>
    <row r="303" spans="1:7" ht="15.75" customHeight="1">
      <c r="A303" s="39"/>
      <c r="B303" s="40"/>
      <c r="C303" s="23"/>
      <c r="D303" s="23"/>
      <c r="E303" s="23"/>
      <c r="F303" s="23"/>
      <c r="G303" s="33"/>
    </row>
    <row r="304" spans="1:7" ht="15.75" customHeight="1">
      <c r="A304" s="39"/>
      <c r="B304" s="40"/>
      <c r="C304" s="23"/>
      <c r="D304" s="23"/>
      <c r="E304" s="23"/>
      <c r="F304" s="23"/>
      <c r="G304" s="33"/>
    </row>
    <row r="305" spans="1:7" ht="15.75" customHeight="1">
      <c r="A305" s="39"/>
      <c r="B305" s="40"/>
      <c r="C305" s="23"/>
      <c r="D305" s="23"/>
      <c r="E305" s="23"/>
      <c r="F305" s="23"/>
      <c r="G305" s="33"/>
    </row>
    <row r="306" spans="1:7" ht="15.75" customHeight="1">
      <c r="A306" s="39"/>
      <c r="B306" s="40"/>
      <c r="C306" s="23"/>
      <c r="D306" s="23"/>
      <c r="E306" s="23"/>
      <c r="F306" s="23"/>
      <c r="G306" s="33"/>
    </row>
    <row r="307" spans="1:7" ht="15.75" customHeight="1">
      <c r="A307" s="39"/>
      <c r="B307" s="40"/>
      <c r="C307" s="23"/>
      <c r="D307" s="23"/>
      <c r="E307" s="23"/>
      <c r="F307" s="23"/>
      <c r="G307" s="33"/>
    </row>
    <row r="308" spans="1:7" ht="15.75" customHeight="1">
      <c r="A308" s="39"/>
      <c r="B308" s="40"/>
      <c r="C308" s="23"/>
      <c r="D308" s="23"/>
      <c r="E308" s="23"/>
      <c r="F308" s="23"/>
      <c r="G308" s="33"/>
    </row>
    <row r="309" spans="1:7" ht="15.75" customHeight="1">
      <c r="A309" s="39"/>
      <c r="B309" s="40"/>
      <c r="C309" s="23"/>
      <c r="D309" s="23"/>
      <c r="E309" s="23"/>
      <c r="F309" s="23"/>
      <c r="G309" s="33"/>
    </row>
    <row r="310" spans="1:7" ht="15.75" customHeight="1">
      <c r="A310" s="39"/>
      <c r="B310" s="40"/>
      <c r="C310" s="23"/>
      <c r="D310" s="23"/>
      <c r="E310" s="23"/>
      <c r="F310" s="23"/>
      <c r="G310" s="33"/>
    </row>
    <row r="311" spans="1:7" ht="15.75" customHeight="1">
      <c r="A311" s="39"/>
      <c r="B311" s="40"/>
      <c r="C311" s="23"/>
      <c r="D311" s="23"/>
      <c r="E311" s="23"/>
      <c r="F311" s="23"/>
      <c r="G311" s="33"/>
    </row>
    <row r="312" spans="1:7" ht="15.75" customHeight="1">
      <c r="A312" s="39"/>
      <c r="B312" s="40"/>
      <c r="C312" s="23"/>
      <c r="D312" s="23"/>
      <c r="E312" s="23"/>
      <c r="F312" s="23"/>
      <c r="G312" s="33"/>
    </row>
    <row r="313" spans="1:7" ht="15.75" customHeight="1">
      <c r="A313" s="39"/>
      <c r="B313" s="40"/>
      <c r="C313" s="23"/>
      <c r="D313" s="23"/>
      <c r="E313" s="23"/>
      <c r="F313" s="23"/>
      <c r="G313" s="33"/>
    </row>
    <row r="314" spans="1:7" ht="15.75" customHeight="1">
      <c r="A314" s="39"/>
      <c r="B314" s="40"/>
      <c r="C314" s="23"/>
      <c r="D314" s="23"/>
      <c r="E314" s="23"/>
      <c r="F314" s="23"/>
      <c r="G314" s="33"/>
    </row>
    <row r="315" spans="1:7" ht="15.75" customHeight="1">
      <c r="A315" s="39"/>
      <c r="B315" s="40"/>
      <c r="C315" s="23"/>
      <c r="D315" s="23"/>
      <c r="E315" s="23"/>
      <c r="F315" s="23"/>
      <c r="G315" s="33"/>
    </row>
    <row r="316" spans="1:7" ht="15.75" customHeight="1">
      <c r="A316" s="39"/>
      <c r="B316" s="40"/>
      <c r="C316" s="23"/>
      <c r="D316" s="23"/>
      <c r="E316" s="23"/>
      <c r="F316" s="23"/>
      <c r="G316" s="33"/>
    </row>
    <row r="317" spans="1:7" ht="15.75" customHeight="1">
      <c r="A317" s="39"/>
      <c r="B317" s="40"/>
      <c r="C317" s="23"/>
      <c r="D317" s="23"/>
      <c r="E317" s="23"/>
      <c r="F317" s="23"/>
      <c r="G317" s="33"/>
    </row>
    <row r="318" spans="1:7" ht="15.75" customHeight="1">
      <c r="A318" s="39"/>
      <c r="B318" s="40"/>
      <c r="C318" s="23"/>
      <c r="D318" s="23"/>
      <c r="E318" s="23"/>
      <c r="F318" s="23"/>
      <c r="G318" s="33"/>
    </row>
    <row r="319" spans="1:7" ht="15.75" customHeight="1">
      <c r="A319" s="39"/>
      <c r="B319" s="40"/>
      <c r="C319" s="23"/>
      <c r="D319" s="23"/>
      <c r="E319" s="23"/>
      <c r="F319" s="23"/>
      <c r="G319" s="33"/>
    </row>
    <row r="320" spans="1:7" ht="15.75" customHeight="1">
      <c r="A320" s="39"/>
      <c r="B320" s="40"/>
      <c r="C320" s="23"/>
      <c r="D320" s="23"/>
      <c r="E320" s="23"/>
      <c r="F320" s="23"/>
      <c r="G320" s="33"/>
    </row>
    <row r="321" spans="1:7" ht="15.75" customHeight="1">
      <c r="A321" s="39"/>
      <c r="B321" s="40"/>
      <c r="C321" s="23"/>
      <c r="D321" s="23"/>
      <c r="E321" s="23"/>
      <c r="F321" s="23"/>
      <c r="G321" s="33"/>
    </row>
    <row r="322" spans="1:7" ht="15.75" customHeight="1">
      <c r="A322" s="39"/>
      <c r="B322" s="40"/>
      <c r="C322" s="23"/>
      <c r="D322" s="23"/>
      <c r="E322" s="23"/>
      <c r="F322" s="23"/>
      <c r="G322" s="33"/>
    </row>
    <row r="323" spans="1:7" ht="15.75" customHeight="1">
      <c r="A323" s="39"/>
      <c r="B323" s="40"/>
      <c r="C323" s="23"/>
      <c r="D323" s="23"/>
      <c r="E323" s="23"/>
      <c r="F323" s="23"/>
      <c r="G323" s="33"/>
    </row>
    <row r="324" spans="1:7" ht="15.75" customHeight="1">
      <c r="A324" s="39"/>
      <c r="B324" s="40"/>
      <c r="C324" s="23"/>
      <c r="D324" s="23"/>
      <c r="E324" s="23"/>
      <c r="F324" s="23"/>
      <c r="G324" s="33"/>
    </row>
    <row r="325" spans="1:7" ht="15.75" customHeight="1">
      <c r="A325" s="39"/>
      <c r="B325" s="40"/>
      <c r="C325" s="23"/>
      <c r="D325" s="23"/>
      <c r="E325" s="23"/>
      <c r="F325" s="23"/>
      <c r="G325" s="33"/>
    </row>
    <row r="326" spans="1:7" ht="15.75" customHeight="1">
      <c r="A326" s="39"/>
      <c r="B326" s="40"/>
      <c r="C326" s="23"/>
      <c r="D326" s="23"/>
      <c r="E326" s="23"/>
      <c r="F326" s="23"/>
      <c r="G326" s="33"/>
    </row>
    <row r="327" spans="1:7" ht="15.75" customHeight="1">
      <c r="A327" s="39"/>
      <c r="B327" s="40"/>
      <c r="C327" s="23"/>
      <c r="D327" s="23"/>
      <c r="E327" s="23"/>
      <c r="F327" s="23"/>
      <c r="G327" s="33"/>
    </row>
    <row r="328" spans="1:7" ht="15.75" customHeight="1">
      <c r="A328" s="39"/>
      <c r="B328" s="40"/>
      <c r="C328" s="23"/>
      <c r="D328" s="23"/>
      <c r="E328" s="23"/>
      <c r="F328" s="23"/>
      <c r="G328" s="33"/>
    </row>
    <row r="329" spans="1:7" ht="15.75" customHeight="1">
      <c r="A329" s="39"/>
      <c r="B329" s="40"/>
      <c r="C329" s="23"/>
      <c r="D329" s="23"/>
      <c r="E329" s="23"/>
      <c r="F329" s="23"/>
      <c r="G329" s="33"/>
    </row>
    <row r="330" spans="1:7" ht="15.75" customHeight="1">
      <c r="A330" s="39"/>
      <c r="B330" s="40"/>
      <c r="C330" s="23"/>
      <c r="D330" s="23"/>
      <c r="E330" s="23"/>
      <c r="F330" s="23"/>
      <c r="G330" s="33"/>
    </row>
    <row r="331" spans="1:7" ht="15.75" customHeight="1">
      <c r="A331" s="39"/>
      <c r="B331" s="40"/>
      <c r="C331" s="23"/>
      <c r="D331" s="23"/>
      <c r="E331" s="23"/>
      <c r="F331" s="23"/>
      <c r="G331" s="33"/>
    </row>
    <row r="332" spans="1:7" ht="15.75" customHeight="1">
      <c r="A332" s="39"/>
      <c r="B332" s="40"/>
      <c r="C332" s="23"/>
      <c r="D332" s="23"/>
      <c r="E332" s="23"/>
      <c r="F332" s="23"/>
      <c r="G332" s="33"/>
    </row>
    <row r="333" spans="1:7" ht="15.75" customHeight="1">
      <c r="A333" s="39"/>
      <c r="B333" s="40"/>
      <c r="C333" s="23"/>
      <c r="D333" s="23"/>
      <c r="E333" s="23"/>
      <c r="F333" s="23"/>
      <c r="G333" s="33"/>
    </row>
    <row r="334" spans="1:7" ht="15.75" customHeight="1">
      <c r="A334" s="39"/>
      <c r="B334" s="40"/>
      <c r="C334" s="23"/>
      <c r="D334" s="23"/>
      <c r="E334" s="23"/>
      <c r="F334" s="23"/>
      <c r="G334" s="33"/>
    </row>
    <row r="335" spans="1:7" ht="15.75" customHeight="1">
      <c r="A335" s="39"/>
      <c r="B335" s="40"/>
      <c r="C335" s="23"/>
      <c r="D335" s="23"/>
      <c r="E335" s="23"/>
      <c r="F335" s="23"/>
      <c r="G335" s="33"/>
    </row>
    <row r="336" spans="1:7" ht="15.75" customHeight="1">
      <c r="A336" s="39"/>
      <c r="B336" s="40"/>
      <c r="C336" s="23"/>
      <c r="D336" s="23"/>
      <c r="E336" s="23"/>
      <c r="F336" s="23"/>
      <c r="G336" s="33"/>
    </row>
    <row r="337" spans="1:7" ht="15.75" customHeight="1">
      <c r="A337" s="39"/>
      <c r="B337" s="40"/>
      <c r="C337" s="23"/>
      <c r="D337" s="23"/>
      <c r="E337" s="23"/>
      <c r="F337" s="23"/>
      <c r="G337" s="33"/>
    </row>
    <row r="338" spans="1:7" ht="15.75" customHeight="1">
      <c r="A338" s="39"/>
      <c r="B338" s="23"/>
      <c r="C338" s="23"/>
      <c r="D338" s="23"/>
      <c r="E338" s="23"/>
      <c r="F338" s="23"/>
      <c r="G338" s="33"/>
    </row>
    <row r="339" spans="1:7" ht="15.75" customHeight="1">
      <c r="A339" s="39"/>
      <c r="B339" s="23"/>
      <c r="C339" s="23"/>
      <c r="D339" s="23"/>
      <c r="E339" s="23"/>
      <c r="F339" s="23"/>
      <c r="G339" s="33"/>
    </row>
    <row r="340" spans="1:7" ht="15.75" customHeight="1">
      <c r="A340" s="39"/>
      <c r="B340" s="23"/>
      <c r="C340" s="23"/>
      <c r="D340" s="23"/>
      <c r="E340" s="23"/>
      <c r="F340" s="23"/>
      <c r="G340" s="33"/>
    </row>
    <row r="341" spans="1:7" ht="15.75" customHeight="1">
      <c r="A341" s="39"/>
      <c r="B341" s="23"/>
      <c r="C341" s="23"/>
      <c r="D341" s="23"/>
      <c r="E341" s="23"/>
      <c r="F341" s="23"/>
      <c r="G341" s="33"/>
    </row>
    <row r="342" spans="1:7" ht="15.75" customHeight="1">
      <c r="A342" s="39"/>
      <c r="B342" s="23"/>
      <c r="C342" s="23"/>
      <c r="D342" s="23"/>
      <c r="E342" s="23"/>
      <c r="F342" s="23"/>
      <c r="G342" s="33"/>
    </row>
    <row r="343" spans="1:7" ht="15.75" customHeight="1">
      <c r="A343" s="39"/>
      <c r="B343" s="23"/>
      <c r="C343" s="23"/>
      <c r="D343" s="23"/>
      <c r="E343" s="23"/>
      <c r="F343" s="23"/>
      <c r="G343" s="33"/>
    </row>
    <row r="344" spans="1:7" ht="15.75" customHeight="1">
      <c r="A344" s="39"/>
      <c r="B344" s="23"/>
      <c r="C344" s="23"/>
      <c r="D344" s="23"/>
      <c r="E344" s="23"/>
      <c r="F344" s="23"/>
      <c r="G344" s="33"/>
    </row>
    <row r="345" spans="1:7" ht="15.75" customHeight="1">
      <c r="A345" s="39"/>
      <c r="B345" s="23"/>
      <c r="C345" s="23"/>
      <c r="D345" s="23"/>
      <c r="E345" s="23"/>
      <c r="F345" s="23"/>
      <c r="G345" s="33"/>
    </row>
    <row r="346" spans="1:7" ht="15.75" customHeight="1">
      <c r="A346" s="39"/>
      <c r="B346" s="23"/>
      <c r="C346" s="23"/>
      <c r="D346" s="23"/>
      <c r="E346" s="23"/>
      <c r="F346" s="23"/>
      <c r="G346" s="33"/>
    </row>
    <row r="347" spans="1:7" ht="15.75" customHeight="1">
      <c r="A347" s="39"/>
      <c r="B347" s="23"/>
      <c r="C347" s="23"/>
      <c r="D347" s="23"/>
      <c r="E347" s="23"/>
      <c r="F347" s="23"/>
      <c r="G347" s="33"/>
    </row>
    <row r="348" spans="1:7" ht="15.75" customHeight="1">
      <c r="A348" s="39"/>
      <c r="B348" s="23"/>
      <c r="C348" s="23"/>
      <c r="D348" s="23"/>
      <c r="E348" s="23"/>
      <c r="F348" s="23"/>
      <c r="G348" s="33"/>
    </row>
    <row r="349" spans="1:7" ht="15.75" customHeight="1">
      <c r="A349" s="39"/>
      <c r="B349" s="23"/>
      <c r="C349" s="23"/>
      <c r="D349" s="23"/>
      <c r="E349" s="23"/>
      <c r="F349" s="23"/>
      <c r="G349" s="33"/>
    </row>
    <row r="350" spans="1:7" ht="15.75" customHeight="1">
      <c r="A350" s="39"/>
      <c r="B350" s="23"/>
      <c r="C350" s="23"/>
      <c r="D350" s="23"/>
      <c r="E350" s="23"/>
      <c r="F350" s="23"/>
      <c r="G350" s="33"/>
    </row>
    <row r="351" spans="1:7" ht="15.75" customHeight="1">
      <c r="A351" s="39"/>
      <c r="B351" s="23"/>
      <c r="C351" s="23"/>
      <c r="D351" s="23"/>
      <c r="E351" s="23"/>
      <c r="F351" s="23"/>
      <c r="G351" s="33"/>
    </row>
    <row r="352" spans="1:7" ht="15.75" customHeight="1">
      <c r="A352" s="39"/>
      <c r="B352" s="23"/>
      <c r="C352" s="23"/>
      <c r="D352" s="23"/>
      <c r="E352" s="23"/>
      <c r="F352" s="23"/>
      <c r="G352" s="33"/>
    </row>
    <row r="353" spans="1:7" ht="15.75" customHeight="1">
      <c r="A353" s="39"/>
      <c r="B353" s="23"/>
      <c r="C353" s="23"/>
      <c r="D353" s="23"/>
      <c r="E353" s="23"/>
      <c r="F353" s="23"/>
      <c r="G353" s="33"/>
    </row>
    <row r="354" spans="1:7" ht="15.75" customHeight="1">
      <c r="A354" s="39"/>
      <c r="B354" s="23"/>
      <c r="C354" s="23"/>
      <c r="D354" s="23"/>
      <c r="E354" s="23"/>
      <c r="F354" s="23"/>
      <c r="G354" s="33"/>
    </row>
    <row r="355" spans="1:7" ht="15.75" customHeight="1">
      <c r="A355" s="39"/>
      <c r="B355" s="23"/>
      <c r="C355" s="23"/>
      <c r="D355" s="23"/>
      <c r="E355" s="23"/>
      <c r="F355" s="23"/>
      <c r="G355" s="33"/>
    </row>
    <row r="356" spans="1:7" ht="15.75" customHeight="1">
      <c r="A356" s="39"/>
      <c r="B356" s="23"/>
      <c r="C356" s="23"/>
      <c r="D356" s="23"/>
      <c r="E356" s="23"/>
      <c r="F356" s="23"/>
      <c r="G356" s="33"/>
    </row>
    <row r="357" spans="1:7" ht="15.75" customHeight="1">
      <c r="A357" s="39"/>
      <c r="B357" s="23"/>
      <c r="C357" s="23"/>
      <c r="D357" s="23"/>
      <c r="E357" s="23"/>
      <c r="F357" s="23"/>
      <c r="G357" s="33"/>
    </row>
    <row r="358" spans="1:7" ht="15.75" customHeight="1">
      <c r="A358" s="39"/>
      <c r="B358" s="23"/>
      <c r="C358" s="23"/>
      <c r="D358" s="23"/>
      <c r="E358" s="23"/>
      <c r="F358" s="23"/>
      <c r="G358" s="33"/>
    </row>
    <row r="359" spans="1:7" ht="15.75" customHeight="1">
      <c r="A359" s="39"/>
      <c r="B359" s="23"/>
      <c r="C359" s="23"/>
      <c r="D359" s="23"/>
      <c r="E359" s="23"/>
      <c r="F359" s="23"/>
      <c r="G359" s="33"/>
    </row>
    <row r="360" spans="1:7" ht="15.75" customHeight="1">
      <c r="A360" s="39"/>
      <c r="B360" s="23"/>
      <c r="C360" s="23"/>
      <c r="D360" s="23"/>
      <c r="E360" s="23"/>
      <c r="F360" s="23"/>
      <c r="G360" s="33"/>
    </row>
    <row r="361" spans="1:7" ht="15.75" customHeight="1">
      <c r="A361" s="39"/>
      <c r="B361" s="23"/>
      <c r="C361" s="23"/>
      <c r="D361" s="23"/>
      <c r="E361" s="23"/>
      <c r="F361" s="23"/>
      <c r="G361" s="33"/>
    </row>
    <row r="362" spans="1:7" ht="15.75" customHeight="1">
      <c r="A362" s="39"/>
      <c r="B362" s="23"/>
      <c r="C362" s="23"/>
      <c r="D362" s="23"/>
      <c r="E362" s="23"/>
      <c r="F362" s="23"/>
      <c r="G362" s="33"/>
    </row>
    <row r="363" spans="1:7" ht="15.75" customHeight="1">
      <c r="A363" s="39"/>
      <c r="B363" s="23"/>
      <c r="C363" s="23"/>
      <c r="D363" s="23"/>
      <c r="E363" s="23"/>
      <c r="F363" s="23"/>
      <c r="G363" s="33"/>
    </row>
    <row r="364" spans="1:7" ht="15.75" customHeight="1">
      <c r="A364" s="39"/>
      <c r="B364" s="23"/>
      <c r="C364" s="23"/>
      <c r="D364" s="23"/>
      <c r="E364" s="23"/>
      <c r="F364" s="23"/>
      <c r="G364" s="33"/>
    </row>
    <row r="365" spans="1:7" ht="15.75" customHeight="1">
      <c r="A365" s="39"/>
      <c r="B365" s="23"/>
      <c r="C365" s="23"/>
      <c r="D365" s="23"/>
      <c r="E365" s="23"/>
      <c r="F365" s="23"/>
      <c r="G365" s="33"/>
    </row>
    <row r="366" spans="1:7" ht="15.75" customHeight="1">
      <c r="A366" s="39"/>
      <c r="B366" s="23"/>
      <c r="C366" s="23"/>
      <c r="D366" s="23"/>
      <c r="E366" s="23"/>
      <c r="F366" s="23"/>
      <c r="G366" s="33"/>
    </row>
    <row r="367" spans="1:7" ht="15.75" customHeight="1">
      <c r="A367" s="39"/>
      <c r="B367" s="23"/>
      <c r="C367" s="23"/>
      <c r="D367" s="23"/>
      <c r="E367" s="23"/>
      <c r="F367" s="23"/>
      <c r="G367" s="33"/>
    </row>
    <row r="368" spans="1:7" ht="15.75" customHeight="1">
      <c r="A368" s="39"/>
      <c r="B368" s="23"/>
      <c r="C368" s="23"/>
      <c r="D368" s="23"/>
      <c r="E368" s="23"/>
      <c r="F368" s="23"/>
      <c r="G368" s="33"/>
    </row>
    <row r="369" spans="1:7" ht="15.75" customHeight="1">
      <c r="A369" s="39"/>
      <c r="B369" s="23"/>
      <c r="C369" s="23"/>
      <c r="D369" s="23"/>
      <c r="E369" s="23"/>
      <c r="F369" s="23"/>
      <c r="G369" s="33"/>
    </row>
    <row r="370" spans="1:7" ht="15.75" customHeight="1">
      <c r="A370" s="39"/>
      <c r="B370" s="23"/>
      <c r="C370" s="23"/>
      <c r="D370" s="23"/>
      <c r="E370" s="23"/>
      <c r="F370" s="23"/>
      <c r="G370" s="33"/>
    </row>
    <row r="371" spans="1:7" ht="15.75" customHeight="1">
      <c r="A371" s="39"/>
      <c r="B371" s="23"/>
      <c r="C371" s="23"/>
      <c r="D371" s="23"/>
      <c r="E371" s="23"/>
      <c r="F371" s="23"/>
      <c r="G371" s="33"/>
    </row>
    <row r="372" spans="1:7" ht="15.75" customHeight="1">
      <c r="A372" s="39"/>
      <c r="B372" s="23"/>
      <c r="C372" s="23"/>
      <c r="D372" s="23"/>
      <c r="E372" s="23"/>
      <c r="F372" s="23"/>
      <c r="G372" s="33"/>
    </row>
    <row r="373" spans="1:7" ht="15.75" customHeight="1">
      <c r="A373" s="39"/>
      <c r="B373" s="23"/>
      <c r="C373" s="23"/>
      <c r="D373" s="23"/>
      <c r="E373" s="23"/>
      <c r="F373" s="23"/>
      <c r="G373" s="33"/>
    </row>
    <row r="374" spans="1:7" ht="15.75" customHeight="1">
      <c r="A374" s="39"/>
      <c r="B374" s="23"/>
      <c r="C374" s="23"/>
      <c r="D374" s="23"/>
      <c r="E374" s="23"/>
      <c r="F374" s="23"/>
      <c r="G374" s="33"/>
    </row>
    <row r="375" spans="1:7" ht="15.75" customHeight="1">
      <c r="A375" s="39"/>
      <c r="B375" s="23"/>
      <c r="C375" s="23"/>
      <c r="D375" s="23"/>
      <c r="E375" s="23"/>
      <c r="F375" s="23"/>
      <c r="G375" s="33"/>
    </row>
    <row r="376" spans="1:7" ht="15.75" customHeight="1">
      <c r="A376" s="39"/>
      <c r="B376" s="23"/>
      <c r="C376" s="23"/>
      <c r="D376" s="23"/>
      <c r="E376" s="23"/>
      <c r="F376" s="23"/>
      <c r="G376" s="33"/>
    </row>
    <row r="377" spans="1:7" ht="15.75" customHeight="1">
      <c r="A377" s="39"/>
      <c r="B377" s="23"/>
      <c r="C377" s="23"/>
      <c r="D377" s="23"/>
      <c r="E377" s="23"/>
      <c r="F377" s="23"/>
      <c r="G377" s="33"/>
    </row>
    <row r="378" spans="1:7" ht="15.75" customHeight="1">
      <c r="A378" s="39"/>
      <c r="B378" s="23"/>
      <c r="C378" s="23"/>
      <c r="D378" s="23"/>
      <c r="E378" s="23"/>
      <c r="F378" s="23"/>
      <c r="G378" s="33"/>
    </row>
    <row r="379" spans="1:7" ht="15.75" customHeight="1">
      <c r="A379" s="39"/>
      <c r="B379" s="23"/>
      <c r="C379" s="23"/>
      <c r="D379" s="23"/>
      <c r="E379" s="23"/>
      <c r="F379" s="23"/>
      <c r="G379" s="33"/>
    </row>
    <row r="380" spans="1:7" ht="15.75" customHeight="1">
      <c r="A380" s="39"/>
      <c r="B380" s="23"/>
      <c r="C380" s="23"/>
      <c r="D380" s="23"/>
      <c r="E380" s="23"/>
      <c r="F380" s="23"/>
      <c r="G380" s="33"/>
    </row>
    <row r="381" spans="1:7" ht="15.75" customHeight="1">
      <c r="A381" s="39"/>
      <c r="B381" s="23"/>
      <c r="C381" s="23"/>
      <c r="D381" s="23"/>
      <c r="E381" s="23"/>
      <c r="F381" s="23"/>
      <c r="G381" s="33"/>
    </row>
    <row r="382" spans="1:7" ht="15.75" customHeight="1">
      <c r="A382" s="39"/>
      <c r="B382" s="23"/>
      <c r="C382" s="23"/>
      <c r="D382" s="23"/>
      <c r="E382" s="23"/>
      <c r="F382" s="23"/>
      <c r="G382" s="33"/>
    </row>
    <row r="383" spans="1:7" ht="15.75" customHeight="1">
      <c r="A383" s="39"/>
      <c r="B383" s="23"/>
      <c r="C383" s="23"/>
      <c r="D383" s="23"/>
      <c r="E383" s="23"/>
      <c r="F383" s="23"/>
      <c r="G383" s="33"/>
    </row>
    <row r="384" spans="1:7" ht="15.75" customHeight="1">
      <c r="A384" s="39"/>
      <c r="B384" s="23"/>
      <c r="C384" s="23"/>
      <c r="D384" s="23"/>
      <c r="E384" s="23"/>
      <c r="F384" s="23"/>
      <c r="G384" s="33"/>
    </row>
    <row r="385" spans="1:7" ht="15.75" customHeight="1">
      <c r="A385" s="39"/>
      <c r="B385" s="23"/>
      <c r="C385" s="23"/>
      <c r="D385" s="23"/>
      <c r="E385" s="23"/>
      <c r="F385" s="23"/>
      <c r="G385" s="33"/>
    </row>
    <row r="386" spans="1:7" ht="15.75" customHeight="1">
      <c r="A386" s="39"/>
      <c r="B386" s="23"/>
      <c r="C386" s="23"/>
      <c r="D386" s="23"/>
      <c r="E386" s="23"/>
      <c r="F386" s="23"/>
      <c r="G386" s="33"/>
    </row>
    <row r="387" spans="1:7" ht="15.75" customHeight="1">
      <c r="A387" s="39"/>
      <c r="B387" s="23"/>
      <c r="C387" s="23"/>
      <c r="D387" s="23"/>
      <c r="E387" s="23"/>
      <c r="F387" s="23"/>
      <c r="G387" s="33"/>
    </row>
    <row r="388" spans="1:7" ht="15.75" customHeight="1">
      <c r="A388" s="39"/>
      <c r="B388" s="23"/>
      <c r="C388" s="23"/>
      <c r="D388" s="23"/>
      <c r="E388" s="23"/>
      <c r="F388" s="23"/>
      <c r="G388" s="33"/>
    </row>
    <row r="389" spans="1:7" ht="15.75" customHeight="1">
      <c r="A389" s="39"/>
      <c r="B389" s="23"/>
      <c r="C389" s="23"/>
      <c r="D389" s="23"/>
      <c r="E389" s="23"/>
      <c r="F389" s="23"/>
      <c r="G389" s="33"/>
    </row>
    <row r="390" spans="1:7" ht="15.75" customHeight="1">
      <c r="A390" s="39"/>
      <c r="B390" s="23"/>
      <c r="C390" s="23"/>
      <c r="D390" s="23"/>
      <c r="E390" s="23"/>
      <c r="F390" s="23"/>
      <c r="G390" s="33"/>
    </row>
    <row r="391" spans="1:7" ht="15.75" customHeight="1">
      <c r="A391" s="39"/>
      <c r="B391" s="23"/>
      <c r="C391" s="23"/>
      <c r="D391" s="23"/>
      <c r="E391" s="23"/>
      <c r="F391" s="23"/>
      <c r="G391" s="33"/>
    </row>
    <row r="392" spans="1:7" ht="15.75" customHeight="1">
      <c r="A392" s="39"/>
      <c r="B392" s="23"/>
      <c r="C392" s="23"/>
      <c r="D392" s="23"/>
      <c r="E392" s="23"/>
      <c r="F392" s="23"/>
      <c r="G392" s="33"/>
    </row>
    <row r="393" spans="1:7" ht="15.75" customHeight="1">
      <c r="A393" s="39"/>
      <c r="B393" s="23"/>
      <c r="C393" s="23"/>
      <c r="D393" s="23"/>
      <c r="E393" s="23"/>
      <c r="F393" s="23"/>
      <c r="G393" s="33"/>
    </row>
    <row r="394" spans="1:7" ht="15.75" customHeight="1">
      <c r="A394" s="39"/>
      <c r="B394" s="23"/>
      <c r="C394" s="23"/>
      <c r="D394" s="23"/>
      <c r="E394" s="23"/>
      <c r="F394" s="23"/>
      <c r="G394" s="33"/>
    </row>
    <row r="395" spans="1:7" ht="15.75" customHeight="1">
      <c r="A395" s="39"/>
      <c r="B395" s="23"/>
      <c r="C395" s="23"/>
      <c r="D395" s="23"/>
      <c r="E395" s="23"/>
      <c r="F395" s="23"/>
      <c r="G395" s="33"/>
    </row>
    <row r="396" spans="1:7" ht="15.75" customHeight="1">
      <c r="A396" s="39"/>
      <c r="B396" s="23"/>
      <c r="C396" s="23"/>
      <c r="D396" s="23"/>
      <c r="E396" s="23"/>
      <c r="F396" s="23"/>
      <c r="G396" s="33"/>
    </row>
    <row r="397" spans="1:7" ht="15.75" customHeight="1">
      <c r="A397" s="39"/>
      <c r="B397" s="23"/>
      <c r="C397" s="23"/>
      <c r="D397" s="23"/>
      <c r="E397" s="23"/>
      <c r="F397" s="23"/>
      <c r="G397" s="33"/>
    </row>
    <row r="398" spans="1:7" ht="15.75" customHeight="1">
      <c r="A398" s="39"/>
      <c r="B398" s="23"/>
      <c r="C398" s="23"/>
      <c r="D398" s="23"/>
      <c r="E398" s="23"/>
      <c r="F398" s="23"/>
      <c r="G398" s="33"/>
    </row>
    <row r="399" spans="1:7" ht="15.75" customHeight="1"/>
    <row r="400" spans="1:7"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quaQjmxFVhF9wRh//AO/VUMFY7ihMPEzqzp6EarChGsEBFsBI7Sa+i+aiQzc0w0A3AwffewTK8xDLYyeqjQ30Q==" saltValue="B8GvvLexX4xhJX2nN9lGEA==" spinCount="100000" sheet="1" formatCells="0" formatColumns="0" formatRows="0" insertColumns="0" insertRows="0" insertHyperlinks="0" deleteColumns="0" deleteRows="0"/>
  <mergeCells count="64">
    <mergeCell ref="A144:A146"/>
    <mergeCell ref="A149:A150"/>
    <mergeCell ref="A130:F130"/>
    <mergeCell ref="A142:F142"/>
    <mergeCell ref="A147:F147"/>
    <mergeCell ref="A132:A141"/>
    <mergeCell ref="A151:F151"/>
    <mergeCell ref="A154:F154"/>
    <mergeCell ref="A157:F157"/>
    <mergeCell ref="A160:F160"/>
    <mergeCell ref="A188:F188"/>
    <mergeCell ref="A193:F193"/>
    <mergeCell ref="A196:F196"/>
    <mergeCell ref="A163:F163"/>
    <mergeCell ref="A166:F166"/>
    <mergeCell ref="A171:F171"/>
    <mergeCell ref="A173:A174"/>
    <mergeCell ref="A177:F177"/>
    <mergeCell ref="A181:F181"/>
    <mergeCell ref="A184:F184"/>
    <mergeCell ref="A179:A180"/>
    <mergeCell ref="A186:A187"/>
    <mergeCell ref="A190:A192"/>
    <mergeCell ref="A1:F1"/>
    <mergeCell ref="B3:F3"/>
    <mergeCell ref="B4:F4"/>
    <mergeCell ref="A6:A7"/>
    <mergeCell ref="B6:B7"/>
    <mergeCell ref="C6:C7"/>
    <mergeCell ref="D6:F6"/>
    <mergeCell ref="A2:C2"/>
    <mergeCell ref="A8:F8"/>
    <mergeCell ref="A9:A38"/>
    <mergeCell ref="A39:F39"/>
    <mergeCell ref="A40:A41"/>
    <mergeCell ref="A42:F42"/>
    <mergeCell ref="A67:F67"/>
    <mergeCell ref="A73:F73"/>
    <mergeCell ref="A78:F78"/>
    <mergeCell ref="A44:A47"/>
    <mergeCell ref="A50:A51"/>
    <mergeCell ref="A54:A55"/>
    <mergeCell ref="A61:A63"/>
    <mergeCell ref="A69:A72"/>
    <mergeCell ref="A75:A77"/>
    <mergeCell ref="A48:F48"/>
    <mergeCell ref="A52:F52"/>
    <mergeCell ref="A56:F56"/>
    <mergeCell ref="A59:F59"/>
    <mergeCell ref="A64:F64"/>
    <mergeCell ref="A80:A84"/>
    <mergeCell ref="A85:F85"/>
    <mergeCell ref="A92:F92"/>
    <mergeCell ref="A100:F100"/>
    <mergeCell ref="A109:F109"/>
    <mergeCell ref="A117:F117"/>
    <mergeCell ref="A121:F121"/>
    <mergeCell ref="A126:F126"/>
    <mergeCell ref="A87:A91"/>
    <mergeCell ref="A94:A97"/>
    <mergeCell ref="A102:A108"/>
    <mergeCell ref="A111:A115"/>
    <mergeCell ref="A119:A120"/>
    <mergeCell ref="A123:A125"/>
  </mergeCells>
  <dataValidations count="1">
    <dataValidation type="list" allowBlank="1" showErrorMessage="1" sqref="E9:E38 E40:E41 E43:E47 E49:E51 E53:E55 E57:E58 E60:E63 E65:E66 E68:E72 E74:E77 E79:E84 E86:E91 E93:E99 E101:E108 E110:E116 E118:E120 E122:E125 E127:E129 E131:E141 E143:E146 E148:E150 E152:E153 E155:E156 E158:E159 E161:E162 E164:E165 E167:E170 E172:E176 E178:E180 E182:E183 E185:E187 E189:E192 E194:E195 E197:E198" xr:uid="{140D12D7-4807-4808-8C60-5F3235F419CC}">
      <formula1>"Not applicable,Legal prohibitions,Confidentiality constraints,Information unavailable/incomplete"</formula1>
    </dataValidation>
  </dataValidations>
  <hyperlinks>
    <hyperlink ref="C23" r:id="rId1" xr:uid="{BFD04F2C-799F-4B0D-AA4C-0BFEA68C3B7E}"/>
    <hyperlink ref="C35" r:id="rId2" xr:uid="{4CA01A96-71BE-4963-842E-FB8FD7AF6EF7}"/>
    <hyperlink ref="C131" r:id="rId3" xr:uid="{E876F0E0-CEF8-4C03-AA74-DB8797F65DC3}"/>
    <hyperlink ref="C152" r:id="rId4" xr:uid="{9DDC88C8-E047-43AD-B442-09A0DD3796D7}"/>
    <hyperlink ref="C158" r:id="rId5" xr:uid="{FF043BAD-3056-4B7D-B82A-E636B61ABFD4}"/>
    <hyperlink ref="C161" r:id="rId6" xr:uid="{832A0EA6-30CE-4DAF-8193-4B2A8A7F2E1F}"/>
    <hyperlink ref="C164" r:id="rId7" xr:uid="{7C7CFD18-C4C8-4521-8CDB-B3EC5963ECEF}"/>
  </hyperlinks>
  <pageMargins left="0.7" right="0.7" top="0.75" bottom="0.75" header="0" footer="0"/>
  <pageSetup orientation="landscape"/>
  <drawing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outlinePr summaryBelow="0" summaryRight="0"/>
  </sheetPr>
  <dimension ref="A1:Z997"/>
  <sheetViews>
    <sheetView showGridLines="0" workbookViewId="0">
      <selection sqref="A1:F1"/>
    </sheetView>
  </sheetViews>
  <sheetFormatPr baseColWidth="10" defaultColWidth="11.25" defaultRowHeight="15" customHeight="1"/>
  <cols>
    <col min="1" max="1" width="18.75" customWidth="1"/>
    <col min="2" max="2" width="49.4140625" customWidth="1"/>
    <col min="3" max="3" width="16.08203125" customWidth="1"/>
    <col min="4" max="4" width="29.08203125" customWidth="1"/>
    <col min="5" max="5" width="48.4140625" customWidth="1"/>
    <col min="6" max="6" width="11" customWidth="1"/>
    <col min="7" max="25" width="11" hidden="1" customWidth="1"/>
  </cols>
  <sheetData>
    <row r="1" spans="1:26" ht="24.75" customHeight="1">
      <c r="A1" s="347"/>
      <c r="B1" s="324"/>
      <c r="C1" s="324"/>
      <c r="D1" s="324"/>
      <c r="E1" s="324"/>
      <c r="F1" s="324"/>
      <c r="G1" s="23"/>
      <c r="H1" s="23"/>
      <c r="I1" s="23"/>
      <c r="J1" s="23"/>
      <c r="K1" s="23"/>
      <c r="L1" s="23"/>
      <c r="M1" s="23"/>
      <c r="N1" s="23"/>
      <c r="O1" s="23"/>
      <c r="P1" s="23"/>
      <c r="Q1" s="23"/>
      <c r="R1" s="23"/>
      <c r="S1" s="23"/>
      <c r="T1" s="23"/>
      <c r="U1" s="23"/>
      <c r="V1" s="23"/>
      <c r="W1" s="23"/>
      <c r="X1" s="23"/>
      <c r="Y1" s="23"/>
      <c r="Z1" s="23"/>
    </row>
    <row r="2" spans="1:26" ht="36.75" customHeight="1">
      <c r="A2" s="348" t="s">
        <v>367</v>
      </c>
      <c r="B2" s="324"/>
      <c r="C2" s="324"/>
      <c r="D2" s="324"/>
      <c r="E2" s="324"/>
      <c r="F2" s="324"/>
      <c r="G2" s="324"/>
      <c r="H2" s="324"/>
      <c r="I2" s="324"/>
      <c r="J2" s="324"/>
      <c r="K2" s="324"/>
      <c r="L2" s="324"/>
      <c r="M2" s="324"/>
      <c r="N2" s="324"/>
      <c r="O2" s="324"/>
      <c r="P2" s="324"/>
      <c r="Q2" s="324"/>
      <c r="R2" s="324"/>
      <c r="S2" s="324"/>
      <c r="T2" s="324"/>
      <c r="U2" s="324"/>
      <c r="V2" s="324"/>
      <c r="W2" s="324"/>
      <c r="X2" s="324"/>
      <c r="Y2" s="324"/>
      <c r="Z2" s="40"/>
    </row>
    <row r="3" spans="1:26" ht="15.5">
      <c r="A3" s="349" t="s">
        <v>368</v>
      </c>
      <c r="B3" s="324"/>
      <c r="C3" s="324"/>
      <c r="D3" s="324"/>
      <c r="E3" s="324"/>
      <c r="F3" s="27"/>
      <c r="G3" s="39"/>
      <c r="H3" s="39"/>
      <c r="I3" s="39"/>
      <c r="J3" s="39"/>
      <c r="K3" s="39"/>
      <c r="L3" s="39"/>
      <c r="M3" s="39"/>
      <c r="N3" s="39"/>
      <c r="O3" s="39"/>
      <c r="P3" s="39"/>
      <c r="Q3" s="39"/>
      <c r="R3" s="39"/>
      <c r="S3" s="39"/>
      <c r="T3" s="39"/>
      <c r="U3" s="39"/>
      <c r="V3" s="39"/>
      <c r="W3" s="39"/>
      <c r="X3" s="39"/>
      <c r="Y3" s="39"/>
      <c r="Z3" s="39"/>
    </row>
    <row r="4" spans="1:26" ht="15.5">
      <c r="A4" s="350" t="s">
        <v>369</v>
      </c>
      <c r="B4" s="351"/>
      <c r="C4" s="351"/>
      <c r="D4" s="351"/>
      <c r="E4" s="352"/>
      <c r="F4" s="40"/>
      <c r="G4" s="40"/>
      <c r="H4" s="40"/>
      <c r="I4" s="40"/>
      <c r="J4" s="40"/>
      <c r="K4" s="40"/>
      <c r="L4" s="40"/>
      <c r="M4" s="40"/>
      <c r="N4" s="40"/>
      <c r="O4" s="40"/>
      <c r="P4" s="40"/>
      <c r="Q4" s="40"/>
      <c r="R4" s="40"/>
      <c r="S4" s="40"/>
      <c r="T4" s="40"/>
      <c r="U4" s="40"/>
      <c r="V4" s="40"/>
      <c r="W4" s="40"/>
      <c r="X4" s="40"/>
      <c r="Y4" s="40"/>
      <c r="Z4" s="40"/>
    </row>
    <row r="5" spans="1:26" ht="42">
      <c r="A5" s="41" t="s">
        <v>370</v>
      </c>
      <c r="B5" s="42" t="s">
        <v>371</v>
      </c>
      <c r="C5" s="42" t="s">
        <v>372</v>
      </c>
      <c r="D5" s="42" t="s">
        <v>373</v>
      </c>
      <c r="E5" s="42" t="s">
        <v>374</v>
      </c>
      <c r="F5" s="40"/>
      <c r="G5" s="40"/>
      <c r="H5" s="40"/>
      <c r="I5" s="40"/>
      <c r="J5" s="40"/>
      <c r="K5" s="40"/>
      <c r="L5" s="40"/>
      <c r="M5" s="40"/>
      <c r="N5" s="40"/>
      <c r="O5" s="40"/>
      <c r="P5" s="40"/>
      <c r="Q5" s="40"/>
      <c r="R5" s="40"/>
      <c r="S5" s="40"/>
      <c r="T5" s="40"/>
      <c r="U5" s="40"/>
      <c r="V5" s="40"/>
      <c r="W5" s="40"/>
      <c r="X5" s="40"/>
      <c r="Y5" s="40"/>
      <c r="Z5" s="40"/>
    </row>
    <row r="6" spans="1:26" ht="15.5">
      <c r="A6" s="353" t="s">
        <v>375</v>
      </c>
      <c r="B6" s="351"/>
      <c r="C6" s="351"/>
      <c r="D6" s="351"/>
      <c r="E6" s="352"/>
      <c r="F6" s="43"/>
      <c r="G6" s="43"/>
      <c r="H6" s="43"/>
      <c r="I6" s="43"/>
      <c r="J6" s="43"/>
      <c r="K6" s="43"/>
      <c r="L6" s="43"/>
      <c r="M6" s="43"/>
      <c r="N6" s="43"/>
      <c r="O6" s="43"/>
      <c r="P6" s="43"/>
      <c r="Q6" s="43"/>
      <c r="R6" s="43"/>
      <c r="S6" s="43"/>
      <c r="T6" s="43"/>
      <c r="U6" s="43"/>
      <c r="V6" s="43"/>
      <c r="W6" s="43"/>
      <c r="X6" s="43"/>
      <c r="Y6" s="43"/>
      <c r="Z6" s="43"/>
    </row>
    <row r="7" spans="1:26" ht="37.5">
      <c r="A7" s="44" t="s">
        <v>376</v>
      </c>
      <c r="B7" s="45" t="s">
        <v>377</v>
      </c>
      <c r="C7" s="47" t="s">
        <v>378</v>
      </c>
      <c r="D7" s="47" t="s">
        <v>379</v>
      </c>
      <c r="E7" s="47"/>
      <c r="F7" s="46"/>
      <c r="G7" s="46"/>
      <c r="H7" s="46"/>
      <c r="I7" s="46"/>
      <c r="J7" s="46"/>
      <c r="K7" s="46"/>
      <c r="L7" s="46"/>
      <c r="M7" s="46"/>
      <c r="N7" s="46"/>
      <c r="O7" s="46"/>
      <c r="P7" s="46"/>
      <c r="Q7" s="46"/>
      <c r="R7" s="46"/>
      <c r="S7" s="46"/>
      <c r="T7" s="46"/>
      <c r="U7" s="46"/>
      <c r="V7" s="46"/>
      <c r="W7" s="46"/>
      <c r="X7" s="46"/>
      <c r="Y7" s="46"/>
      <c r="Z7" s="46"/>
    </row>
    <row r="8" spans="1:26" ht="37.5">
      <c r="A8" s="44" t="s">
        <v>380</v>
      </c>
      <c r="B8" s="45" t="s">
        <v>381</v>
      </c>
      <c r="C8" s="47" t="s">
        <v>382</v>
      </c>
      <c r="D8" s="47" t="s">
        <v>383</v>
      </c>
      <c r="E8" s="47"/>
      <c r="F8" s="46"/>
      <c r="G8" s="46"/>
      <c r="H8" s="46"/>
      <c r="I8" s="46"/>
      <c r="J8" s="46"/>
      <c r="K8" s="46"/>
      <c r="L8" s="46"/>
      <c r="M8" s="46"/>
      <c r="N8" s="46"/>
      <c r="O8" s="46"/>
      <c r="P8" s="46"/>
      <c r="Q8" s="46"/>
      <c r="R8" s="46"/>
      <c r="S8" s="46"/>
      <c r="T8" s="46"/>
      <c r="U8" s="46"/>
      <c r="V8" s="46"/>
      <c r="W8" s="46"/>
      <c r="X8" s="46"/>
      <c r="Y8" s="46"/>
      <c r="Z8" s="46"/>
    </row>
    <row r="9" spans="1:26" ht="15.5">
      <c r="A9" s="346" t="s">
        <v>384</v>
      </c>
      <c r="B9" s="328"/>
      <c r="C9" s="328"/>
      <c r="D9" s="328"/>
      <c r="E9" s="329"/>
      <c r="F9" s="40"/>
      <c r="G9" s="40"/>
      <c r="H9" s="40"/>
      <c r="I9" s="40"/>
      <c r="J9" s="40"/>
      <c r="K9" s="40"/>
      <c r="L9" s="40"/>
      <c r="M9" s="40"/>
      <c r="N9" s="40"/>
      <c r="O9" s="40"/>
      <c r="P9" s="40"/>
      <c r="Q9" s="40"/>
      <c r="R9" s="40"/>
      <c r="S9" s="40"/>
      <c r="T9" s="40"/>
      <c r="U9" s="40"/>
      <c r="V9" s="40"/>
      <c r="W9" s="40"/>
      <c r="X9" s="40"/>
      <c r="Y9" s="40"/>
      <c r="Z9" s="40"/>
    </row>
    <row r="10" spans="1:26" ht="93.5" customHeight="1">
      <c r="A10" s="160" t="s">
        <v>385</v>
      </c>
      <c r="B10" s="45" t="s">
        <v>386</v>
      </c>
      <c r="C10" s="47" t="s">
        <v>387</v>
      </c>
      <c r="D10" s="161" t="s">
        <v>388</v>
      </c>
      <c r="E10" s="47" t="s">
        <v>240</v>
      </c>
      <c r="F10" s="46"/>
      <c r="G10" s="46"/>
      <c r="H10" s="46"/>
      <c r="I10" s="46"/>
      <c r="J10" s="46"/>
      <c r="K10" s="46"/>
      <c r="L10" s="46"/>
      <c r="M10" s="46"/>
      <c r="N10" s="46"/>
      <c r="O10" s="46"/>
      <c r="P10" s="46"/>
      <c r="Q10" s="46"/>
      <c r="R10" s="46"/>
      <c r="S10" s="46"/>
      <c r="T10" s="46"/>
      <c r="U10" s="46"/>
      <c r="V10" s="46"/>
      <c r="W10" s="46"/>
      <c r="X10" s="46"/>
      <c r="Y10" s="46"/>
      <c r="Z10" s="46"/>
    </row>
    <row r="11" spans="1:26" ht="15.5" customHeight="1">
      <c r="A11" s="346" t="s">
        <v>389</v>
      </c>
      <c r="B11" s="328"/>
      <c r="C11" s="328"/>
      <c r="D11" s="328"/>
      <c r="E11" s="329"/>
      <c r="F11" s="40"/>
      <c r="G11" s="40"/>
      <c r="H11" s="40"/>
      <c r="I11" s="40"/>
      <c r="J11" s="40"/>
      <c r="K11" s="40"/>
      <c r="L11" s="40"/>
      <c r="M11" s="40"/>
      <c r="N11" s="40"/>
      <c r="O11" s="40"/>
      <c r="P11" s="40"/>
      <c r="Q11" s="40"/>
      <c r="R11" s="40"/>
      <c r="S11" s="40"/>
      <c r="T11" s="40"/>
      <c r="U11" s="40"/>
      <c r="V11" s="40"/>
      <c r="W11" s="40"/>
      <c r="X11" s="40"/>
      <c r="Y11" s="40"/>
      <c r="Z11" s="40"/>
    </row>
    <row r="12" spans="1:26" ht="50">
      <c r="A12" s="160" t="s">
        <v>390</v>
      </c>
      <c r="B12" s="47" t="s">
        <v>391</v>
      </c>
      <c r="C12" s="47" t="s">
        <v>392</v>
      </c>
      <c r="D12" s="47" t="s">
        <v>393</v>
      </c>
      <c r="E12" s="47" t="s">
        <v>394</v>
      </c>
      <c r="F12" s="46"/>
      <c r="G12" s="46"/>
      <c r="H12" s="46"/>
      <c r="I12" s="46"/>
      <c r="J12" s="46"/>
      <c r="K12" s="46"/>
      <c r="L12" s="46"/>
      <c r="M12" s="46"/>
      <c r="N12" s="46"/>
      <c r="O12" s="46"/>
      <c r="P12" s="46"/>
      <c r="Q12" s="46"/>
      <c r="R12" s="46"/>
      <c r="S12" s="46"/>
      <c r="T12" s="46"/>
      <c r="U12" s="46"/>
      <c r="V12" s="46"/>
      <c r="W12" s="46"/>
      <c r="X12" s="46"/>
      <c r="Y12" s="46"/>
      <c r="Z12" s="46"/>
    </row>
    <row r="13" spans="1:26" ht="15.5" customHeight="1">
      <c r="A13" s="346" t="s">
        <v>395</v>
      </c>
      <c r="B13" s="328"/>
      <c r="C13" s="328"/>
      <c r="D13" s="328"/>
      <c r="E13" s="329"/>
      <c r="F13" s="40"/>
      <c r="G13" s="40"/>
      <c r="H13" s="40"/>
      <c r="I13" s="40"/>
      <c r="J13" s="40"/>
      <c r="K13" s="40"/>
      <c r="L13" s="40"/>
      <c r="M13" s="40"/>
      <c r="N13" s="40"/>
      <c r="O13" s="40"/>
      <c r="P13" s="40"/>
      <c r="Q13" s="40"/>
      <c r="R13" s="40"/>
      <c r="S13" s="40"/>
      <c r="T13" s="40"/>
      <c r="U13" s="40"/>
      <c r="V13" s="40"/>
      <c r="W13" s="40"/>
      <c r="X13" s="40"/>
      <c r="Y13" s="40"/>
      <c r="Z13" s="40"/>
    </row>
    <row r="14" spans="1:26" ht="87.5">
      <c r="A14" s="160" t="s">
        <v>396</v>
      </c>
      <c r="B14" s="45" t="s">
        <v>397</v>
      </c>
      <c r="C14" s="47" t="s">
        <v>398</v>
      </c>
      <c r="D14" s="47" t="s">
        <v>399</v>
      </c>
      <c r="E14" s="47"/>
      <c r="F14" s="46"/>
      <c r="G14" s="46"/>
      <c r="H14" s="46"/>
      <c r="I14" s="46"/>
      <c r="J14" s="46"/>
      <c r="K14" s="46"/>
      <c r="L14" s="46"/>
      <c r="M14" s="46"/>
      <c r="N14" s="46"/>
      <c r="O14" s="46"/>
      <c r="P14" s="46"/>
      <c r="Q14" s="46"/>
      <c r="R14" s="46"/>
      <c r="S14" s="46"/>
      <c r="T14" s="46"/>
      <c r="U14" s="46"/>
      <c r="V14" s="46"/>
      <c r="W14" s="46"/>
      <c r="X14" s="46"/>
      <c r="Y14" s="46"/>
      <c r="Z14" s="46"/>
    </row>
    <row r="15" spans="1:26" ht="37.5">
      <c r="A15" s="44" t="s">
        <v>400</v>
      </c>
      <c r="B15" s="45" t="s">
        <v>401</v>
      </c>
      <c r="C15" s="47" t="s">
        <v>402</v>
      </c>
      <c r="D15" s="162">
        <v>0</v>
      </c>
      <c r="E15" s="47" t="s">
        <v>403</v>
      </c>
      <c r="F15" s="46"/>
      <c r="G15" s="46"/>
      <c r="H15" s="46"/>
      <c r="I15" s="46"/>
      <c r="J15" s="46"/>
      <c r="K15" s="46"/>
      <c r="L15" s="46"/>
      <c r="M15" s="46"/>
      <c r="N15" s="46"/>
      <c r="O15" s="46"/>
      <c r="P15" s="46"/>
      <c r="Q15" s="46"/>
      <c r="R15" s="46"/>
      <c r="S15" s="46"/>
      <c r="T15" s="46"/>
      <c r="U15" s="46"/>
      <c r="V15" s="46"/>
      <c r="W15" s="46"/>
      <c r="X15" s="46"/>
      <c r="Y15" s="46"/>
      <c r="Z15" s="46"/>
    </row>
    <row r="16" spans="1:26" ht="15.5" customHeight="1">
      <c r="A16" s="346" t="s">
        <v>404</v>
      </c>
      <c r="B16" s="328"/>
      <c r="C16" s="328"/>
      <c r="D16" s="328"/>
      <c r="E16" s="329"/>
      <c r="F16" s="40"/>
      <c r="G16" s="40"/>
      <c r="H16" s="40"/>
      <c r="I16" s="40"/>
      <c r="J16" s="40"/>
      <c r="K16" s="40"/>
      <c r="L16" s="40"/>
      <c r="M16" s="40"/>
      <c r="N16" s="40"/>
      <c r="O16" s="40"/>
      <c r="P16" s="40"/>
      <c r="Q16" s="40"/>
      <c r="R16" s="40"/>
      <c r="S16" s="40"/>
      <c r="T16" s="40"/>
      <c r="U16" s="40"/>
      <c r="V16" s="40"/>
      <c r="W16" s="40"/>
      <c r="X16" s="40"/>
      <c r="Y16" s="40"/>
      <c r="Z16" s="40"/>
    </row>
    <row r="17" spans="1:26" ht="37.5">
      <c r="A17" s="44" t="s">
        <v>405</v>
      </c>
      <c r="B17" s="45" t="s">
        <v>406</v>
      </c>
      <c r="C17" s="47" t="s">
        <v>387</v>
      </c>
      <c r="D17" s="47" t="s">
        <v>407</v>
      </c>
      <c r="E17" s="47"/>
      <c r="F17" s="46"/>
      <c r="G17" s="46"/>
      <c r="H17" s="46"/>
      <c r="I17" s="46"/>
      <c r="J17" s="46"/>
      <c r="K17" s="46"/>
      <c r="L17" s="46"/>
      <c r="M17" s="46"/>
      <c r="N17" s="46"/>
      <c r="O17" s="46"/>
      <c r="P17" s="46"/>
      <c r="Q17" s="46"/>
      <c r="R17" s="46"/>
      <c r="S17" s="46"/>
      <c r="T17" s="46"/>
      <c r="U17" s="46"/>
      <c r="V17" s="46"/>
      <c r="W17" s="46"/>
      <c r="X17" s="46"/>
      <c r="Y17" s="46"/>
      <c r="Z17" s="46"/>
    </row>
    <row r="18" spans="1:26" ht="25">
      <c r="A18" s="160" t="s">
        <v>408</v>
      </c>
      <c r="B18" s="45" t="s">
        <v>409</v>
      </c>
      <c r="C18" s="47" t="s">
        <v>387</v>
      </c>
      <c r="D18" s="47" t="s">
        <v>410</v>
      </c>
      <c r="E18" s="47"/>
      <c r="F18" s="46"/>
      <c r="G18" s="46"/>
      <c r="H18" s="46"/>
      <c r="I18" s="46"/>
      <c r="J18" s="46"/>
      <c r="K18" s="46"/>
      <c r="L18" s="46"/>
      <c r="M18" s="46"/>
      <c r="N18" s="46"/>
      <c r="O18" s="46"/>
      <c r="P18" s="46"/>
      <c r="Q18" s="46"/>
      <c r="R18" s="46"/>
      <c r="S18" s="46"/>
      <c r="T18" s="46"/>
      <c r="U18" s="46"/>
      <c r="V18" s="46"/>
      <c r="W18" s="46"/>
      <c r="X18" s="46"/>
      <c r="Y18" s="46"/>
      <c r="Z18" s="46"/>
    </row>
    <row r="19" spans="1:26" ht="25">
      <c r="A19" s="160" t="s">
        <v>411</v>
      </c>
      <c r="B19" s="45" t="s">
        <v>412</v>
      </c>
      <c r="C19" s="47" t="s">
        <v>387</v>
      </c>
      <c r="D19" s="47" t="s">
        <v>413</v>
      </c>
      <c r="E19" s="47"/>
      <c r="F19" s="46"/>
      <c r="G19" s="46"/>
      <c r="H19" s="46"/>
      <c r="I19" s="46"/>
      <c r="J19" s="46"/>
      <c r="K19" s="46"/>
      <c r="L19" s="46"/>
      <c r="M19" s="46"/>
      <c r="N19" s="46"/>
      <c r="O19" s="46"/>
      <c r="P19" s="46"/>
      <c r="Q19" s="46"/>
      <c r="R19" s="46"/>
      <c r="S19" s="46"/>
      <c r="T19" s="46"/>
      <c r="U19" s="46"/>
      <c r="V19" s="46"/>
      <c r="W19" s="46"/>
      <c r="X19" s="46"/>
      <c r="Y19" s="46"/>
      <c r="Z19" s="46"/>
    </row>
    <row r="20" spans="1:26" ht="25">
      <c r="A20" s="44" t="s">
        <v>414</v>
      </c>
      <c r="B20" s="45" t="s">
        <v>415</v>
      </c>
      <c r="C20" s="47" t="s">
        <v>387</v>
      </c>
      <c r="D20" s="47" t="s">
        <v>416</v>
      </c>
      <c r="E20" s="47" t="s">
        <v>417</v>
      </c>
      <c r="F20" s="46"/>
      <c r="G20" s="46"/>
      <c r="H20" s="46"/>
      <c r="I20" s="46"/>
      <c r="J20" s="46"/>
      <c r="K20" s="46"/>
      <c r="L20" s="46"/>
      <c r="M20" s="46"/>
      <c r="N20" s="46"/>
      <c r="O20" s="46"/>
      <c r="P20" s="46"/>
      <c r="Q20" s="46"/>
      <c r="R20" s="46"/>
      <c r="S20" s="46"/>
      <c r="T20" s="46"/>
      <c r="U20" s="46"/>
      <c r="V20" s="46"/>
      <c r="W20" s="46"/>
      <c r="X20" s="46"/>
      <c r="Y20" s="46"/>
      <c r="Z20" s="46"/>
    </row>
    <row r="21" spans="1:26" ht="50">
      <c r="A21" s="160" t="s">
        <v>418</v>
      </c>
      <c r="B21" s="45" t="s">
        <v>419</v>
      </c>
      <c r="C21" s="47" t="s">
        <v>387</v>
      </c>
      <c r="D21" s="47" t="s">
        <v>420</v>
      </c>
      <c r="E21" s="47" t="s">
        <v>421</v>
      </c>
      <c r="F21" s="46"/>
      <c r="G21" s="46"/>
      <c r="H21" s="46"/>
      <c r="I21" s="46"/>
      <c r="J21" s="46"/>
      <c r="K21" s="46"/>
      <c r="L21" s="46"/>
      <c r="M21" s="46"/>
      <c r="N21" s="46"/>
      <c r="O21" s="46"/>
      <c r="P21" s="46"/>
      <c r="Q21" s="46"/>
      <c r="R21" s="46"/>
      <c r="S21" s="46"/>
      <c r="T21" s="46"/>
      <c r="U21" s="46"/>
      <c r="V21" s="46"/>
      <c r="W21" s="46"/>
      <c r="X21" s="46"/>
      <c r="Y21" s="46"/>
      <c r="Z21" s="46"/>
    </row>
    <row r="22" spans="1:26" ht="25">
      <c r="A22" s="160" t="s">
        <v>422</v>
      </c>
      <c r="B22" s="45" t="s">
        <v>423</v>
      </c>
      <c r="C22" s="47" t="s">
        <v>424</v>
      </c>
      <c r="D22" s="162">
        <v>0</v>
      </c>
      <c r="E22" s="47" t="s">
        <v>425</v>
      </c>
      <c r="F22" s="46"/>
      <c r="G22" s="46"/>
      <c r="H22" s="46"/>
      <c r="I22" s="46"/>
      <c r="J22" s="46"/>
      <c r="K22" s="46"/>
      <c r="L22" s="46"/>
      <c r="M22" s="46"/>
      <c r="N22" s="46"/>
      <c r="O22" s="46"/>
      <c r="P22" s="46"/>
      <c r="Q22" s="46"/>
      <c r="R22" s="46"/>
      <c r="S22" s="46"/>
      <c r="T22" s="46"/>
      <c r="U22" s="46"/>
      <c r="V22" s="46"/>
      <c r="W22" s="46"/>
      <c r="X22" s="46"/>
      <c r="Y22" s="46"/>
      <c r="Z22" s="46"/>
    </row>
    <row r="23" spans="1:26" ht="25">
      <c r="A23" s="160" t="s">
        <v>426</v>
      </c>
      <c r="B23" s="47" t="s">
        <v>427</v>
      </c>
      <c r="C23" s="47" t="s">
        <v>382</v>
      </c>
      <c r="D23" s="47" t="s">
        <v>246</v>
      </c>
      <c r="E23" s="47"/>
      <c r="F23" s="46"/>
      <c r="G23" s="46"/>
      <c r="H23" s="46"/>
      <c r="I23" s="46"/>
      <c r="J23" s="46"/>
      <c r="K23" s="46"/>
      <c r="L23" s="46"/>
      <c r="M23" s="46"/>
      <c r="N23" s="46"/>
      <c r="O23" s="46"/>
      <c r="P23" s="46"/>
      <c r="Q23" s="46"/>
      <c r="R23" s="46"/>
      <c r="S23" s="46"/>
      <c r="T23" s="46"/>
      <c r="U23" s="46"/>
      <c r="V23" s="46"/>
      <c r="W23" s="46"/>
      <c r="X23" s="46"/>
      <c r="Y23" s="46"/>
      <c r="Z23" s="46"/>
    </row>
    <row r="24" spans="1:26" ht="15.5" customHeight="1">
      <c r="A24" s="346" t="s">
        <v>428</v>
      </c>
      <c r="B24" s="328"/>
      <c r="C24" s="328"/>
      <c r="D24" s="328"/>
      <c r="E24" s="329"/>
      <c r="F24" s="40"/>
      <c r="G24" s="40"/>
      <c r="H24" s="40"/>
      <c r="I24" s="40"/>
      <c r="J24" s="40"/>
      <c r="K24" s="40"/>
      <c r="L24" s="40"/>
      <c r="M24" s="40"/>
      <c r="N24" s="40"/>
      <c r="O24" s="40"/>
      <c r="P24" s="40"/>
      <c r="Q24" s="40"/>
      <c r="R24" s="40"/>
      <c r="S24" s="40"/>
      <c r="T24" s="40"/>
      <c r="U24" s="40"/>
      <c r="V24" s="40"/>
      <c r="W24" s="40"/>
      <c r="X24" s="40"/>
      <c r="Y24" s="40"/>
      <c r="Z24" s="40"/>
    </row>
    <row r="25" spans="1:26" ht="25">
      <c r="A25" s="160" t="s">
        <v>429</v>
      </c>
      <c r="B25" s="45" t="s">
        <v>430</v>
      </c>
      <c r="C25" s="47" t="s">
        <v>382</v>
      </c>
      <c r="D25" s="47" t="s">
        <v>215</v>
      </c>
      <c r="E25" s="47" t="s">
        <v>431</v>
      </c>
      <c r="F25" s="46"/>
      <c r="G25" s="46"/>
      <c r="H25" s="46"/>
      <c r="I25" s="46"/>
      <c r="J25" s="46"/>
      <c r="K25" s="46"/>
      <c r="L25" s="46"/>
      <c r="M25" s="46"/>
      <c r="N25" s="46"/>
      <c r="O25" s="46"/>
      <c r="P25" s="46"/>
      <c r="Q25" s="46"/>
      <c r="R25" s="46"/>
      <c r="S25" s="46"/>
      <c r="T25" s="46"/>
      <c r="U25" s="46"/>
      <c r="V25" s="46"/>
      <c r="W25" s="46"/>
      <c r="X25" s="46"/>
      <c r="Y25" s="46"/>
      <c r="Z25" s="46"/>
    </row>
    <row r="26" spans="1:26" ht="37.5">
      <c r="A26" s="160" t="s">
        <v>432</v>
      </c>
      <c r="B26" s="45" t="s">
        <v>433</v>
      </c>
      <c r="C26" s="47" t="s">
        <v>434</v>
      </c>
      <c r="D26" s="162">
        <v>0</v>
      </c>
      <c r="E26" s="47" t="s">
        <v>435</v>
      </c>
      <c r="F26" s="46"/>
      <c r="G26" s="46"/>
      <c r="H26" s="46"/>
      <c r="I26" s="46"/>
      <c r="J26" s="46"/>
      <c r="K26" s="46"/>
      <c r="L26" s="46"/>
      <c r="M26" s="46"/>
      <c r="N26" s="46"/>
      <c r="O26" s="46"/>
      <c r="P26" s="46"/>
      <c r="Q26" s="46"/>
      <c r="R26" s="46"/>
      <c r="S26" s="46"/>
      <c r="T26" s="46"/>
      <c r="U26" s="46"/>
      <c r="V26" s="46"/>
      <c r="W26" s="46"/>
      <c r="X26" s="46"/>
      <c r="Y26" s="46"/>
      <c r="Z26" s="46"/>
    </row>
    <row r="27" spans="1:26" ht="100">
      <c r="A27" s="44" t="s">
        <v>436</v>
      </c>
      <c r="B27" s="45" t="s">
        <v>437</v>
      </c>
      <c r="C27" s="47" t="s">
        <v>434</v>
      </c>
      <c r="D27" s="47" t="s">
        <v>438</v>
      </c>
      <c r="E27" s="47" t="s">
        <v>439</v>
      </c>
      <c r="F27" s="46"/>
      <c r="G27" s="46"/>
      <c r="H27" s="46"/>
      <c r="I27" s="46"/>
      <c r="J27" s="46"/>
      <c r="K27" s="46"/>
      <c r="L27" s="46"/>
      <c r="M27" s="46"/>
      <c r="N27" s="46"/>
      <c r="O27" s="46"/>
      <c r="P27" s="46"/>
      <c r="Q27" s="46"/>
      <c r="R27" s="46"/>
      <c r="S27" s="46"/>
      <c r="T27" s="46"/>
      <c r="U27" s="46"/>
      <c r="V27" s="46"/>
      <c r="W27" s="46"/>
      <c r="X27" s="46"/>
      <c r="Y27" s="46"/>
      <c r="Z27" s="46"/>
    </row>
    <row r="28" spans="1:26" ht="15.5" customHeight="1">
      <c r="A28" s="346" t="s">
        <v>440</v>
      </c>
      <c r="B28" s="328"/>
      <c r="C28" s="328"/>
      <c r="D28" s="328"/>
      <c r="E28" s="329"/>
      <c r="F28" s="40"/>
      <c r="G28" s="40"/>
      <c r="H28" s="40"/>
      <c r="I28" s="40"/>
      <c r="J28" s="40"/>
      <c r="K28" s="40"/>
      <c r="L28" s="40"/>
      <c r="M28" s="40"/>
      <c r="N28" s="40"/>
      <c r="O28" s="40"/>
      <c r="P28" s="40"/>
      <c r="Q28" s="40"/>
      <c r="R28" s="40"/>
      <c r="S28" s="40"/>
      <c r="T28" s="40"/>
      <c r="U28" s="40"/>
      <c r="V28" s="40"/>
      <c r="W28" s="40"/>
      <c r="X28" s="40"/>
      <c r="Y28" s="40"/>
      <c r="Z28" s="40"/>
    </row>
    <row r="29" spans="1:26" ht="37.5">
      <c r="A29" s="160" t="s">
        <v>441</v>
      </c>
      <c r="B29" s="45" t="s">
        <v>442</v>
      </c>
      <c r="C29" s="47" t="s">
        <v>434</v>
      </c>
      <c r="D29" s="47" t="s">
        <v>443</v>
      </c>
      <c r="E29" s="47" t="s">
        <v>444</v>
      </c>
      <c r="F29" s="46"/>
      <c r="G29" s="46"/>
      <c r="H29" s="46"/>
      <c r="I29" s="46"/>
      <c r="J29" s="46"/>
      <c r="K29" s="46"/>
      <c r="L29" s="46"/>
      <c r="M29" s="46"/>
      <c r="N29" s="46"/>
      <c r="O29" s="46"/>
      <c r="P29" s="46"/>
      <c r="Q29" s="46"/>
      <c r="R29" s="46"/>
      <c r="S29" s="46"/>
      <c r="T29" s="46"/>
      <c r="U29" s="46"/>
      <c r="V29" s="46"/>
      <c r="W29" s="46"/>
      <c r="X29" s="46"/>
      <c r="Y29" s="46"/>
      <c r="Z29" s="46"/>
    </row>
    <row r="30" spans="1:26" ht="25">
      <c r="A30" s="160" t="s">
        <v>445</v>
      </c>
      <c r="B30" s="45" t="s">
        <v>446</v>
      </c>
      <c r="C30" s="47" t="s">
        <v>434</v>
      </c>
      <c r="D30" s="47" t="s">
        <v>447</v>
      </c>
      <c r="E30" s="47" t="s">
        <v>330</v>
      </c>
      <c r="F30" s="46"/>
      <c r="G30" s="46"/>
      <c r="H30" s="46"/>
      <c r="I30" s="46"/>
      <c r="J30" s="46"/>
      <c r="K30" s="46"/>
      <c r="L30" s="46"/>
      <c r="M30" s="46"/>
      <c r="N30" s="46"/>
      <c r="O30" s="46"/>
      <c r="P30" s="46"/>
      <c r="Q30" s="46"/>
      <c r="R30" s="46"/>
      <c r="S30" s="46"/>
      <c r="T30" s="46"/>
      <c r="U30" s="46"/>
      <c r="V30" s="46"/>
      <c r="W30" s="46"/>
      <c r="X30" s="46"/>
      <c r="Y30" s="46"/>
      <c r="Z30" s="46"/>
    </row>
    <row r="31" spans="1:26" ht="62.5">
      <c r="A31" s="160" t="s">
        <v>448</v>
      </c>
      <c r="B31" s="47" t="s">
        <v>449</v>
      </c>
      <c r="C31" s="47" t="s">
        <v>382</v>
      </c>
      <c r="D31" s="47" t="s">
        <v>450</v>
      </c>
      <c r="E31" s="47"/>
      <c r="F31" s="46"/>
      <c r="G31" s="46"/>
      <c r="H31" s="46"/>
      <c r="I31" s="46"/>
      <c r="J31" s="46"/>
      <c r="K31" s="46"/>
      <c r="L31" s="46"/>
      <c r="M31" s="46"/>
      <c r="N31" s="46"/>
      <c r="O31" s="46"/>
      <c r="P31" s="46"/>
      <c r="Q31" s="46"/>
      <c r="R31" s="46"/>
      <c r="S31" s="46"/>
      <c r="T31" s="46"/>
      <c r="U31" s="46"/>
      <c r="V31" s="46"/>
      <c r="W31" s="46"/>
      <c r="X31" s="46"/>
      <c r="Y31" s="46"/>
      <c r="Z31" s="46"/>
    </row>
    <row r="32" spans="1:26" ht="15.5" customHeight="1">
      <c r="A32" s="346" t="s">
        <v>451</v>
      </c>
      <c r="B32" s="328"/>
      <c r="C32" s="328"/>
      <c r="D32" s="328"/>
      <c r="E32" s="329"/>
      <c r="F32" s="40"/>
      <c r="G32" s="40"/>
      <c r="H32" s="40"/>
      <c r="I32" s="40"/>
      <c r="J32" s="40"/>
      <c r="K32" s="40"/>
      <c r="L32" s="40"/>
      <c r="M32" s="40"/>
      <c r="N32" s="40"/>
      <c r="O32" s="40"/>
      <c r="P32" s="40"/>
      <c r="Q32" s="40"/>
      <c r="R32" s="40"/>
      <c r="S32" s="40"/>
      <c r="T32" s="40"/>
      <c r="U32" s="40"/>
      <c r="V32" s="40"/>
      <c r="W32" s="40"/>
      <c r="X32" s="40"/>
      <c r="Y32" s="40"/>
      <c r="Z32" s="40"/>
    </row>
    <row r="33" spans="1:26" ht="25">
      <c r="A33" s="160" t="s">
        <v>452</v>
      </c>
      <c r="B33" s="45" t="s">
        <v>453</v>
      </c>
      <c r="C33" s="45" t="s">
        <v>382</v>
      </c>
      <c r="D33" s="47" t="s">
        <v>335</v>
      </c>
      <c r="E33" s="47"/>
      <c r="F33" s="46"/>
      <c r="G33" s="46"/>
      <c r="H33" s="46"/>
      <c r="I33" s="46"/>
      <c r="J33" s="46"/>
      <c r="K33" s="46"/>
      <c r="L33" s="46"/>
      <c r="M33" s="46"/>
      <c r="N33" s="46"/>
      <c r="O33" s="46"/>
      <c r="P33" s="46"/>
      <c r="Q33" s="46"/>
      <c r="R33" s="46"/>
      <c r="S33" s="46"/>
      <c r="T33" s="46"/>
      <c r="U33" s="46"/>
      <c r="V33" s="46"/>
      <c r="W33" s="46"/>
      <c r="X33" s="46"/>
      <c r="Y33" s="46"/>
      <c r="Z33" s="46"/>
    </row>
    <row r="34" spans="1:26" ht="25">
      <c r="A34" s="160" t="s">
        <v>454</v>
      </c>
      <c r="B34" s="45" t="s">
        <v>455</v>
      </c>
      <c r="C34" s="47" t="s">
        <v>424</v>
      </c>
      <c r="D34" s="162">
        <v>0</v>
      </c>
      <c r="E34" s="47" t="s">
        <v>456</v>
      </c>
      <c r="F34" s="46"/>
      <c r="G34" s="46"/>
      <c r="H34" s="46"/>
      <c r="I34" s="46"/>
      <c r="J34" s="46"/>
      <c r="K34" s="46"/>
      <c r="L34" s="46"/>
      <c r="M34" s="46"/>
      <c r="N34" s="46"/>
      <c r="O34" s="46"/>
      <c r="P34" s="46"/>
      <c r="Q34" s="46"/>
      <c r="R34" s="46"/>
      <c r="S34" s="46"/>
      <c r="T34" s="46"/>
      <c r="U34" s="46"/>
      <c r="V34" s="46"/>
      <c r="W34" s="46"/>
      <c r="X34" s="46"/>
      <c r="Y34" s="46"/>
      <c r="Z34" s="46"/>
    </row>
    <row r="35" spans="1:26" ht="15.5" customHeight="1">
      <c r="A35" s="346" t="s">
        <v>457</v>
      </c>
      <c r="B35" s="328"/>
      <c r="C35" s="328"/>
      <c r="D35" s="328"/>
      <c r="E35" s="329"/>
      <c r="F35" s="40"/>
      <c r="G35" s="40"/>
      <c r="H35" s="40"/>
      <c r="I35" s="40"/>
      <c r="J35" s="40"/>
      <c r="K35" s="40"/>
      <c r="L35" s="40"/>
      <c r="M35" s="40"/>
      <c r="N35" s="40"/>
      <c r="O35" s="40"/>
      <c r="P35" s="40"/>
      <c r="Q35" s="40"/>
      <c r="R35" s="40"/>
      <c r="S35" s="40"/>
      <c r="T35" s="40"/>
      <c r="U35" s="40"/>
      <c r="V35" s="40"/>
      <c r="W35" s="40"/>
      <c r="X35" s="40"/>
      <c r="Y35" s="40"/>
      <c r="Z35" s="40"/>
    </row>
    <row r="36" spans="1:26" ht="37.5">
      <c r="A36" s="160" t="s">
        <v>458</v>
      </c>
      <c r="B36" s="45" t="s">
        <v>459</v>
      </c>
      <c r="C36" s="47" t="s">
        <v>434</v>
      </c>
      <c r="D36" s="163">
        <v>0.622</v>
      </c>
      <c r="E36" s="47" t="s">
        <v>277</v>
      </c>
      <c r="F36" s="46"/>
      <c r="G36" s="46"/>
      <c r="H36" s="46"/>
      <c r="I36" s="46"/>
      <c r="J36" s="46"/>
      <c r="K36" s="46"/>
      <c r="L36" s="46"/>
      <c r="M36" s="46"/>
      <c r="N36" s="46"/>
      <c r="O36" s="46"/>
      <c r="P36" s="46"/>
      <c r="Q36" s="46"/>
      <c r="R36" s="46"/>
      <c r="S36" s="46"/>
      <c r="T36" s="46"/>
      <c r="U36" s="46"/>
      <c r="V36" s="46"/>
      <c r="W36" s="46"/>
      <c r="X36" s="46"/>
      <c r="Y36" s="46"/>
      <c r="Z36" s="46"/>
    </row>
    <row r="37" spans="1:26" ht="25">
      <c r="A37" s="44" t="s">
        <v>460</v>
      </c>
      <c r="B37" s="45" t="s">
        <v>461</v>
      </c>
      <c r="C37" s="47" t="s">
        <v>462</v>
      </c>
      <c r="D37" s="162">
        <v>0</v>
      </c>
      <c r="E37" s="47" t="s">
        <v>463</v>
      </c>
      <c r="F37" s="46"/>
      <c r="G37" s="46"/>
      <c r="H37" s="46"/>
      <c r="I37" s="46"/>
      <c r="J37" s="46"/>
      <c r="K37" s="46"/>
      <c r="L37" s="46"/>
      <c r="M37" s="46"/>
      <c r="N37" s="46"/>
      <c r="O37" s="46"/>
      <c r="P37" s="46"/>
      <c r="Q37" s="46"/>
      <c r="R37" s="46"/>
      <c r="S37" s="46"/>
      <c r="T37" s="46"/>
      <c r="U37" s="46"/>
      <c r="V37" s="46"/>
      <c r="W37" s="46"/>
      <c r="X37" s="46"/>
      <c r="Y37" s="46"/>
      <c r="Z37" s="46"/>
    </row>
    <row r="38" spans="1:26" ht="15.5" customHeight="1">
      <c r="A38" s="346" t="s">
        <v>464</v>
      </c>
      <c r="B38" s="328"/>
      <c r="C38" s="328"/>
      <c r="D38" s="328"/>
      <c r="E38" s="329"/>
      <c r="F38" s="40"/>
      <c r="G38" s="40"/>
      <c r="H38" s="40"/>
      <c r="I38" s="40"/>
      <c r="J38" s="40"/>
      <c r="K38" s="40"/>
      <c r="L38" s="40"/>
      <c r="M38" s="40"/>
      <c r="N38" s="40"/>
      <c r="O38" s="40"/>
      <c r="P38" s="40"/>
      <c r="Q38" s="40"/>
      <c r="R38" s="40"/>
      <c r="S38" s="40"/>
      <c r="T38" s="40"/>
      <c r="U38" s="40"/>
      <c r="V38" s="40"/>
      <c r="W38" s="40"/>
      <c r="X38" s="40"/>
      <c r="Y38" s="40"/>
      <c r="Z38" s="40"/>
    </row>
    <row r="39" spans="1:26" ht="75">
      <c r="A39" s="160" t="s">
        <v>465</v>
      </c>
      <c r="B39" s="47" t="s">
        <v>466</v>
      </c>
      <c r="C39" s="47" t="s">
        <v>467</v>
      </c>
      <c r="D39" s="47" t="s">
        <v>468</v>
      </c>
      <c r="E39" s="47" t="s">
        <v>284</v>
      </c>
      <c r="F39" s="46"/>
      <c r="G39" s="46"/>
      <c r="H39" s="46"/>
      <c r="I39" s="46"/>
      <c r="J39" s="46"/>
      <c r="K39" s="46"/>
      <c r="L39" s="46"/>
      <c r="M39" s="46"/>
      <c r="N39" s="46"/>
      <c r="O39" s="46"/>
      <c r="P39" s="46"/>
      <c r="Q39" s="46"/>
      <c r="R39" s="46"/>
      <c r="S39" s="46"/>
      <c r="T39" s="46"/>
      <c r="U39" s="46"/>
      <c r="V39" s="46"/>
      <c r="W39" s="46"/>
      <c r="X39" s="46"/>
      <c r="Y39" s="46"/>
      <c r="Z39" s="46"/>
    </row>
    <row r="40" spans="1:26" ht="15.5" customHeight="1">
      <c r="A40" s="346" t="s">
        <v>469</v>
      </c>
      <c r="B40" s="328"/>
      <c r="C40" s="328"/>
      <c r="D40" s="328"/>
      <c r="E40" s="329"/>
      <c r="F40" s="40"/>
      <c r="G40" s="40"/>
      <c r="H40" s="40"/>
      <c r="I40" s="40"/>
      <c r="J40" s="40"/>
      <c r="K40" s="40"/>
      <c r="L40" s="40"/>
      <c r="M40" s="40"/>
      <c r="N40" s="40"/>
      <c r="O40" s="40"/>
      <c r="P40" s="40"/>
      <c r="Q40" s="40"/>
      <c r="R40" s="40"/>
      <c r="S40" s="40"/>
      <c r="T40" s="40"/>
      <c r="U40" s="40"/>
      <c r="V40" s="40"/>
      <c r="W40" s="40"/>
      <c r="X40" s="40"/>
      <c r="Y40" s="40"/>
      <c r="Z40" s="40"/>
    </row>
    <row r="41" spans="1:26" ht="25">
      <c r="A41" s="160" t="s">
        <v>470</v>
      </c>
      <c r="B41" s="45" t="s">
        <v>471</v>
      </c>
      <c r="C41" s="47" t="s">
        <v>382</v>
      </c>
      <c r="D41" s="47" t="s">
        <v>162</v>
      </c>
      <c r="E41" s="47"/>
      <c r="F41" s="46"/>
      <c r="G41" s="46"/>
      <c r="H41" s="46"/>
      <c r="I41" s="46"/>
      <c r="J41" s="46"/>
      <c r="K41" s="46"/>
      <c r="L41" s="46"/>
      <c r="M41" s="46"/>
      <c r="N41" s="46"/>
      <c r="O41" s="46"/>
      <c r="P41" s="46"/>
      <c r="Q41" s="46"/>
      <c r="R41" s="46"/>
      <c r="S41" s="46"/>
      <c r="T41" s="46"/>
      <c r="U41" s="46"/>
      <c r="V41" s="46"/>
      <c r="W41" s="46"/>
      <c r="X41" s="46"/>
      <c r="Y41" s="46"/>
      <c r="Z41" s="46"/>
    </row>
    <row r="42" spans="1:26" ht="50">
      <c r="A42" s="160" t="s">
        <v>472</v>
      </c>
      <c r="B42" s="47" t="s">
        <v>473</v>
      </c>
      <c r="C42" s="47" t="s">
        <v>474</v>
      </c>
      <c r="D42" s="162">
        <v>0</v>
      </c>
      <c r="E42" s="47" t="s">
        <v>475</v>
      </c>
      <c r="F42" s="46"/>
      <c r="G42" s="46"/>
      <c r="H42" s="46"/>
      <c r="I42" s="46"/>
      <c r="J42" s="46"/>
      <c r="K42" s="46"/>
      <c r="L42" s="46"/>
      <c r="M42" s="46"/>
      <c r="N42" s="46"/>
      <c r="O42" s="46"/>
      <c r="P42" s="46"/>
      <c r="Q42" s="46"/>
      <c r="R42" s="46"/>
      <c r="S42" s="46"/>
      <c r="T42" s="46"/>
      <c r="U42" s="46"/>
      <c r="V42" s="46"/>
      <c r="W42" s="46"/>
      <c r="X42" s="46"/>
      <c r="Y42" s="46"/>
      <c r="Z42" s="46"/>
    </row>
    <row r="43" spans="1:26" ht="15.5" customHeight="1">
      <c r="A43" s="346" t="s">
        <v>476</v>
      </c>
      <c r="B43" s="328"/>
      <c r="C43" s="328"/>
      <c r="D43" s="328"/>
      <c r="E43" s="329"/>
      <c r="F43" s="40"/>
      <c r="G43" s="40"/>
      <c r="H43" s="40"/>
      <c r="I43" s="40"/>
      <c r="J43" s="40"/>
      <c r="K43" s="40"/>
      <c r="L43" s="40"/>
      <c r="M43" s="40"/>
      <c r="N43" s="40"/>
      <c r="O43" s="40"/>
      <c r="P43" s="40"/>
      <c r="Q43" s="40"/>
      <c r="R43" s="40"/>
      <c r="S43" s="40"/>
      <c r="T43" s="40"/>
      <c r="U43" s="40"/>
      <c r="V43" s="40"/>
      <c r="W43" s="40"/>
      <c r="X43" s="40"/>
      <c r="Y43" s="40"/>
      <c r="Z43" s="40"/>
    </row>
    <row r="44" spans="1:26" ht="87.5">
      <c r="A44" s="160" t="s">
        <v>477</v>
      </c>
      <c r="B44" s="47" t="s">
        <v>478</v>
      </c>
      <c r="C44" s="47" t="s">
        <v>479</v>
      </c>
      <c r="D44" s="47" t="s">
        <v>480</v>
      </c>
      <c r="E44" s="47"/>
      <c r="F44" s="46"/>
      <c r="G44" s="46"/>
      <c r="H44" s="46"/>
      <c r="I44" s="46"/>
      <c r="J44" s="46"/>
      <c r="K44" s="46"/>
      <c r="L44" s="46"/>
      <c r="M44" s="46"/>
      <c r="N44" s="46"/>
      <c r="O44" s="46"/>
      <c r="P44" s="46"/>
      <c r="Q44" s="46"/>
      <c r="R44" s="46"/>
      <c r="S44" s="46"/>
      <c r="T44" s="46"/>
      <c r="U44" s="46"/>
      <c r="V44" s="46"/>
      <c r="W44" s="46"/>
      <c r="X44" s="46"/>
      <c r="Y44" s="46"/>
      <c r="Z44" s="46"/>
    </row>
    <row r="45" spans="1:26" ht="37.5">
      <c r="A45" s="160" t="s">
        <v>481</v>
      </c>
      <c r="B45" s="45" t="s">
        <v>482</v>
      </c>
      <c r="C45" s="47" t="s">
        <v>382</v>
      </c>
      <c r="D45" s="47" t="s">
        <v>483</v>
      </c>
      <c r="E45" s="47"/>
      <c r="F45" s="46"/>
      <c r="G45" s="46"/>
      <c r="H45" s="46"/>
      <c r="I45" s="46"/>
      <c r="J45" s="46"/>
      <c r="K45" s="46"/>
      <c r="L45" s="46"/>
      <c r="M45" s="46"/>
      <c r="N45" s="46"/>
      <c r="O45" s="46"/>
      <c r="P45" s="46"/>
      <c r="Q45" s="46"/>
      <c r="R45" s="46"/>
      <c r="S45" s="46"/>
      <c r="T45" s="46"/>
      <c r="U45" s="46"/>
      <c r="V45" s="46"/>
      <c r="W45" s="46"/>
      <c r="X45" s="46"/>
      <c r="Y45" s="46"/>
      <c r="Z45" s="46"/>
    </row>
    <row r="46" spans="1:26" ht="25">
      <c r="A46" s="160" t="s">
        <v>484</v>
      </c>
      <c r="B46" s="45" t="s">
        <v>485</v>
      </c>
      <c r="C46" s="47" t="s">
        <v>382</v>
      </c>
      <c r="D46" s="47" t="s">
        <v>483</v>
      </c>
      <c r="E46" s="47"/>
      <c r="F46" s="46"/>
      <c r="G46" s="46"/>
      <c r="H46" s="46"/>
      <c r="I46" s="46"/>
      <c r="J46" s="46"/>
      <c r="K46" s="46"/>
      <c r="L46" s="46"/>
      <c r="M46" s="46"/>
      <c r="N46" s="46"/>
      <c r="O46" s="46"/>
      <c r="P46" s="46"/>
      <c r="Q46" s="46"/>
      <c r="R46" s="46"/>
      <c r="S46" s="46"/>
      <c r="T46" s="46"/>
      <c r="U46" s="46"/>
      <c r="V46" s="46"/>
      <c r="W46" s="46"/>
      <c r="X46" s="46"/>
      <c r="Y46" s="46"/>
      <c r="Z46" s="46"/>
    </row>
    <row r="47" spans="1:26" ht="26">
      <c r="A47" s="48" t="s">
        <v>370</v>
      </c>
      <c r="B47" s="49" t="s">
        <v>486</v>
      </c>
      <c r="C47" s="49" t="s">
        <v>372</v>
      </c>
      <c r="D47" s="49" t="s">
        <v>487</v>
      </c>
      <c r="E47" s="49" t="s">
        <v>374</v>
      </c>
      <c r="F47" s="43"/>
      <c r="G47" s="43"/>
      <c r="H47" s="43"/>
      <c r="I47" s="43"/>
      <c r="J47" s="43"/>
      <c r="K47" s="43"/>
      <c r="L47" s="43"/>
      <c r="M47" s="43"/>
      <c r="N47" s="43"/>
      <c r="O47" s="43"/>
      <c r="P47" s="43"/>
      <c r="Q47" s="43"/>
      <c r="R47" s="43"/>
      <c r="S47" s="43"/>
      <c r="T47" s="43"/>
      <c r="U47" s="43"/>
      <c r="V47" s="43"/>
      <c r="W47" s="43"/>
      <c r="X47" s="43"/>
      <c r="Y47" s="23"/>
      <c r="Z47" s="43"/>
    </row>
    <row r="48" spans="1:26" ht="50">
      <c r="A48" s="160" t="s">
        <v>488</v>
      </c>
      <c r="B48" s="45" t="s">
        <v>489</v>
      </c>
      <c r="C48" s="47" t="s">
        <v>474</v>
      </c>
      <c r="D48" s="47" t="s">
        <v>490</v>
      </c>
      <c r="E48" s="47"/>
      <c r="F48" s="46"/>
      <c r="G48" s="46"/>
      <c r="H48" s="46"/>
      <c r="I48" s="46"/>
      <c r="J48" s="46"/>
      <c r="K48" s="46"/>
      <c r="L48" s="46"/>
      <c r="M48" s="46"/>
      <c r="N48" s="46"/>
      <c r="O48" s="46"/>
      <c r="P48" s="46"/>
      <c r="Q48" s="46"/>
      <c r="R48" s="46"/>
      <c r="S48" s="46"/>
      <c r="T48" s="46"/>
      <c r="U48" s="46"/>
      <c r="V48" s="46"/>
      <c r="W48" s="46"/>
      <c r="X48" s="46"/>
      <c r="Y48" s="46"/>
      <c r="Z48" s="46"/>
    </row>
    <row r="49" spans="1:26" ht="37.5">
      <c r="A49" s="160" t="s">
        <v>491</v>
      </c>
      <c r="B49" s="45" t="s">
        <v>492</v>
      </c>
      <c r="C49" s="47" t="s">
        <v>493</v>
      </c>
      <c r="D49" s="47" t="s">
        <v>494</v>
      </c>
      <c r="E49" s="47"/>
      <c r="F49" s="46"/>
      <c r="G49" s="46"/>
      <c r="H49" s="46"/>
      <c r="I49" s="46"/>
      <c r="J49" s="46"/>
      <c r="K49" s="46"/>
      <c r="L49" s="46"/>
      <c r="M49" s="46"/>
      <c r="N49" s="46"/>
      <c r="O49" s="46"/>
      <c r="P49" s="46"/>
      <c r="Q49" s="46"/>
      <c r="R49" s="46"/>
      <c r="S49" s="46"/>
      <c r="T49" s="46"/>
      <c r="U49" s="46"/>
      <c r="V49" s="46"/>
      <c r="W49" s="46"/>
      <c r="X49" s="46"/>
      <c r="Y49" s="46"/>
      <c r="Z49" s="46"/>
    </row>
    <row r="50" spans="1:26" ht="15.75" customHeight="1">
      <c r="A50" s="27"/>
      <c r="B50" s="27"/>
      <c r="C50" s="27"/>
      <c r="D50" s="27"/>
      <c r="E50" s="27"/>
      <c r="F50" s="46"/>
      <c r="G50" s="46"/>
      <c r="H50" s="46"/>
      <c r="I50" s="46"/>
      <c r="J50" s="46"/>
      <c r="K50" s="46"/>
      <c r="L50" s="46"/>
      <c r="M50" s="46"/>
      <c r="N50" s="46"/>
      <c r="O50" s="46"/>
      <c r="P50" s="46"/>
      <c r="Q50" s="46"/>
      <c r="R50" s="46"/>
      <c r="S50" s="46"/>
      <c r="T50" s="46"/>
      <c r="U50" s="46"/>
      <c r="V50" s="46"/>
      <c r="W50" s="46"/>
      <c r="X50" s="46"/>
      <c r="Y50" s="39"/>
      <c r="Z50" s="24"/>
    </row>
    <row r="51" spans="1:26" ht="15.75" customHeight="1">
      <c r="A51" s="46"/>
      <c r="B51" s="46"/>
      <c r="C51" s="46"/>
      <c r="D51" s="46"/>
      <c r="E51" s="46"/>
      <c r="F51" s="46"/>
      <c r="G51" s="46"/>
      <c r="H51" s="46"/>
      <c r="I51" s="46"/>
      <c r="J51" s="46"/>
      <c r="K51" s="46"/>
      <c r="L51" s="46"/>
      <c r="M51" s="46"/>
      <c r="N51" s="46"/>
      <c r="O51" s="46"/>
      <c r="P51" s="46"/>
      <c r="Q51" s="46"/>
      <c r="R51" s="46"/>
      <c r="S51" s="46"/>
      <c r="T51" s="46"/>
      <c r="U51" s="46"/>
      <c r="V51" s="46"/>
      <c r="W51" s="46"/>
      <c r="X51" s="46"/>
      <c r="Y51" s="39"/>
      <c r="Z51" s="24"/>
    </row>
    <row r="52" spans="1:26" ht="15.75" customHeight="1">
      <c r="A52" s="46"/>
      <c r="B52" s="46"/>
      <c r="C52" s="46"/>
      <c r="D52" s="46"/>
      <c r="E52" s="46"/>
      <c r="F52" s="46"/>
      <c r="G52" s="46"/>
      <c r="H52" s="46"/>
      <c r="I52" s="46"/>
      <c r="J52" s="46"/>
      <c r="K52" s="46"/>
      <c r="L52" s="46"/>
      <c r="M52" s="46"/>
      <c r="N52" s="46"/>
      <c r="O52" s="46"/>
      <c r="P52" s="46"/>
      <c r="Q52" s="46"/>
      <c r="R52" s="46"/>
      <c r="S52" s="46"/>
      <c r="T52" s="46"/>
      <c r="U52" s="46"/>
      <c r="V52" s="46"/>
      <c r="W52" s="46"/>
      <c r="X52" s="46"/>
      <c r="Y52" s="39"/>
      <c r="Z52" s="24"/>
    </row>
    <row r="53" spans="1:26" ht="15.75" customHeight="1">
      <c r="A53" s="46"/>
      <c r="B53" s="46"/>
      <c r="C53" s="46"/>
      <c r="D53" s="46"/>
      <c r="E53" s="46"/>
      <c r="F53" s="46"/>
      <c r="G53" s="46"/>
      <c r="H53" s="46"/>
      <c r="I53" s="46"/>
      <c r="J53" s="46"/>
      <c r="K53" s="46"/>
      <c r="L53" s="46"/>
      <c r="M53" s="46"/>
      <c r="N53" s="46"/>
      <c r="O53" s="46"/>
      <c r="P53" s="46"/>
      <c r="Q53" s="46"/>
      <c r="R53" s="46"/>
      <c r="S53" s="46"/>
      <c r="T53" s="46"/>
      <c r="U53" s="46"/>
      <c r="V53" s="46"/>
      <c r="W53" s="46"/>
      <c r="X53" s="46"/>
      <c r="Y53" s="39"/>
      <c r="Z53" s="24"/>
    </row>
    <row r="54" spans="1:26" ht="15.75" hidden="1" customHeight="1">
      <c r="A54" s="43"/>
      <c r="B54" s="43"/>
      <c r="C54" s="43"/>
      <c r="D54" s="43"/>
      <c r="E54" s="43"/>
      <c r="F54" s="43"/>
      <c r="G54" s="43"/>
      <c r="H54" s="43"/>
      <c r="I54" s="43"/>
      <c r="J54" s="43"/>
      <c r="K54" s="43"/>
      <c r="L54" s="43"/>
      <c r="M54" s="43"/>
      <c r="N54" s="43"/>
      <c r="O54" s="43"/>
      <c r="P54" s="43"/>
      <c r="Q54" s="43"/>
      <c r="R54" s="43"/>
      <c r="S54" s="43"/>
      <c r="T54" s="43"/>
      <c r="U54" s="43"/>
      <c r="V54" s="43"/>
      <c r="W54" s="43"/>
      <c r="X54" s="43"/>
      <c r="Y54" s="23"/>
      <c r="Z54" s="40"/>
    </row>
    <row r="55" spans="1:26" ht="15.75" hidden="1" customHeight="1">
      <c r="A55" s="43"/>
      <c r="B55" s="43"/>
      <c r="C55" s="43"/>
      <c r="D55" s="43"/>
      <c r="E55" s="43"/>
      <c r="F55" s="43"/>
      <c r="G55" s="43"/>
      <c r="H55" s="43"/>
      <c r="I55" s="43"/>
      <c r="J55" s="43"/>
      <c r="K55" s="43"/>
      <c r="L55" s="43"/>
      <c r="M55" s="43"/>
      <c r="N55" s="43"/>
      <c r="O55" s="43"/>
      <c r="P55" s="43"/>
      <c r="Q55" s="43"/>
      <c r="R55" s="43"/>
      <c r="S55" s="43"/>
      <c r="T55" s="43"/>
      <c r="U55" s="43"/>
      <c r="V55" s="43"/>
      <c r="W55" s="43"/>
      <c r="X55" s="43"/>
      <c r="Y55" s="23"/>
      <c r="Z55" s="40"/>
    </row>
    <row r="56" spans="1:26" ht="15.75" hidden="1" customHeight="1">
      <c r="A56" s="43"/>
      <c r="B56" s="43"/>
      <c r="C56" s="43"/>
      <c r="D56" s="43"/>
      <c r="E56" s="43"/>
      <c r="F56" s="43"/>
      <c r="G56" s="43"/>
      <c r="H56" s="43"/>
      <c r="I56" s="43"/>
      <c r="J56" s="43"/>
      <c r="K56" s="43"/>
      <c r="L56" s="43"/>
      <c r="M56" s="43"/>
      <c r="N56" s="43"/>
      <c r="O56" s="43"/>
      <c r="P56" s="43"/>
      <c r="Q56" s="43"/>
      <c r="R56" s="43"/>
      <c r="S56" s="43"/>
      <c r="T56" s="43"/>
      <c r="U56" s="43"/>
      <c r="V56" s="43"/>
      <c r="W56" s="43"/>
      <c r="X56" s="43"/>
      <c r="Y56" s="23"/>
      <c r="Z56" s="40"/>
    </row>
    <row r="57" spans="1:26" ht="15.75" hidden="1" customHeight="1">
      <c r="A57" s="43"/>
      <c r="B57" s="43"/>
      <c r="C57" s="43"/>
      <c r="D57" s="43"/>
      <c r="E57" s="43"/>
      <c r="F57" s="43"/>
      <c r="G57" s="43"/>
      <c r="H57" s="43"/>
      <c r="I57" s="43"/>
      <c r="J57" s="43"/>
      <c r="K57" s="43"/>
      <c r="L57" s="43"/>
      <c r="M57" s="43"/>
      <c r="N57" s="43"/>
      <c r="O57" s="43"/>
      <c r="P57" s="43"/>
      <c r="Q57" s="43"/>
      <c r="R57" s="43"/>
      <c r="S57" s="43"/>
      <c r="T57" s="43"/>
      <c r="U57" s="43"/>
      <c r="V57" s="43"/>
      <c r="W57" s="43"/>
      <c r="X57" s="43"/>
      <c r="Y57" s="23"/>
      <c r="Z57" s="40"/>
    </row>
    <row r="58" spans="1:26" ht="15.75" hidden="1" customHeight="1">
      <c r="A58" s="43"/>
      <c r="B58" s="43"/>
      <c r="C58" s="43"/>
      <c r="D58" s="43"/>
      <c r="E58" s="43"/>
      <c r="F58" s="43"/>
      <c r="G58" s="43"/>
      <c r="H58" s="43"/>
      <c r="I58" s="43"/>
      <c r="J58" s="43"/>
      <c r="K58" s="43"/>
      <c r="L58" s="43"/>
      <c r="M58" s="43"/>
      <c r="N58" s="43"/>
      <c r="O58" s="43"/>
      <c r="P58" s="43"/>
      <c r="Q58" s="43"/>
      <c r="R58" s="43"/>
      <c r="S58" s="43"/>
      <c r="T58" s="43"/>
      <c r="U58" s="43"/>
      <c r="V58" s="43"/>
      <c r="W58" s="43"/>
      <c r="X58" s="43"/>
      <c r="Y58" s="23"/>
      <c r="Z58" s="40"/>
    </row>
    <row r="59" spans="1:26" ht="15.75" hidden="1" customHeight="1">
      <c r="A59" s="43"/>
      <c r="B59" s="43"/>
      <c r="C59" s="43"/>
      <c r="D59" s="43"/>
      <c r="E59" s="43"/>
      <c r="F59" s="43"/>
      <c r="G59" s="43"/>
      <c r="H59" s="43"/>
      <c r="I59" s="43"/>
      <c r="J59" s="43"/>
      <c r="K59" s="43"/>
      <c r="L59" s="43"/>
      <c r="M59" s="43"/>
      <c r="N59" s="43"/>
      <c r="O59" s="43"/>
      <c r="P59" s="43"/>
      <c r="Q59" s="43"/>
      <c r="R59" s="43"/>
      <c r="S59" s="43"/>
      <c r="T59" s="43"/>
      <c r="U59" s="43"/>
      <c r="V59" s="43"/>
      <c r="W59" s="43"/>
      <c r="X59" s="43"/>
      <c r="Y59" s="23"/>
      <c r="Z59" s="40"/>
    </row>
    <row r="60" spans="1:26" ht="15.75" hidden="1" customHeight="1">
      <c r="A60" s="43"/>
      <c r="B60" s="43"/>
      <c r="C60" s="43"/>
      <c r="D60" s="43"/>
      <c r="E60" s="43"/>
      <c r="F60" s="43"/>
      <c r="G60" s="43"/>
      <c r="H60" s="43"/>
      <c r="I60" s="43"/>
      <c r="J60" s="43"/>
      <c r="K60" s="43"/>
      <c r="L60" s="43"/>
      <c r="M60" s="43"/>
      <c r="N60" s="43"/>
      <c r="O60" s="43"/>
      <c r="P60" s="43"/>
      <c r="Q60" s="43"/>
      <c r="R60" s="43"/>
      <c r="S60" s="43"/>
      <c r="T60" s="43"/>
      <c r="U60" s="43"/>
      <c r="V60" s="43"/>
      <c r="W60" s="43"/>
      <c r="X60" s="43"/>
      <c r="Y60" s="23"/>
      <c r="Z60" s="40"/>
    </row>
    <row r="61" spans="1:26" ht="15.75" hidden="1" customHeight="1">
      <c r="A61" s="43"/>
      <c r="B61" s="43"/>
      <c r="C61" s="43"/>
      <c r="D61" s="43"/>
      <c r="E61" s="43"/>
      <c r="F61" s="43"/>
      <c r="G61" s="43"/>
      <c r="H61" s="43"/>
      <c r="I61" s="43"/>
      <c r="J61" s="43"/>
      <c r="K61" s="43"/>
      <c r="L61" s="43"/>
      <c r="M61" s="43"/>
      <c r="N61" s="43"/>
      <c r="O61" s="43"/>
      <c r="P61" s="43"/>
      <c r="Q61" s="43"/>
      <c r="R61" s="43"/>
      <c r="S61" s="43"/>
      <c r="T61" s="43"/>
      <c r="U61" s="43"/>
      <c r="V61" s="43"/>
      <c r="W61" s="43"/>
      <c r="X61" s="43"/>
      <c r="Y61" s="23"/>
      <c r="Z61" s="40"/>
    </row>
    <row r="62" spans="1:26" ht="15.75" hidden="1" customHeight="1">
      <c r="A62" s="43"/>
      <c r="B62" s="43"/>
      <c r="C62" s="43"/>
      <c r="D62" s="43"/>
      <c r="E62" s="43"/>
      <c r="F62" s="43"/>
      <c r="G62" s="43"/>
      <c r="H62" s="43"/>
      <c r="I62" s="43"/>
      <c r="J62" s="43"/>
      <c r="K62" s="43"/>
      <c r="L62" s="43"/>
      <c r="M62" s="43"/>
      <c r="N62" s="43"/>
      <c r="O62" s="43"/>
      <c r="P62" s="43"/>
      <c r="Q62" s="43"/>
      <c r="R62" s="43"/>
      <c r="S62" s="43"/>
      <c r="T62" s="43"/>
      <c r="U62" s="43"/>
      <c r="V62" s="43"/>
      <c r="W62" s="43"/>
      <c r="X62" s="43"/>
      <c r="Y62" s="23"/>
      <c r="Z62" s="40"/>
    </row>
    <row r="63" spans="1:26" ht="15.75" hidden="1" customHeight="1">
      <c r="A63" s="43"/>
      <c r="B63" s="43"/>
      <c r="C63" s="43"/>
      <c r="D63" s="43"/>
      <c r="E63" s="43"/>
      <c r="F63" s="43"/>
      <c r="G63" s="43"/>
      <c r="H63" s="43"/>
      <c r="I63" s="43"/>
      <c r="J63" s="43"/>
      <c r="K63" s="43"/>
      <c r="L63" s="43"/>
      <c r="M63" s="43"/>
      <c r="N63" s="43"/>
      <c r="O63" s="43"/>
      <c r="P63" s="43"/>
      <c r="Q63" s="43"/>
      <c r="R63" s="43"/>
      <c r="S63" s="43"/>
      <c r="T63" s="43"/>
      <c r="U63" s="43"/>
      <c r="V63" s="43"/>
      <c r="W63" s="43"/>
      <c r="X63" s="43"/>
      <c r="Y63" s="23"/>
      <c r="Z63" s="40"/>
    </row>
    <row r="64" spans="1:26" ht="15.75" hidden="1" customHeight="1">
      <c r="A64" s="43"/>
      <c r="B64" s="43"/>
      <c r="C64" s="43"/>
      <c r="D64" s="43"/>
      <c r="E64" s="43"/>
      <c r="F64" s="43"/>
      <c r="G64" s="43"/>
      <c r="H64" s="43"/>
      <c r="I64" s="43"/>
      <c r="J64" s="43"/>
      <c r="K64" s="43"/>
      <c r="L64" s="43"/>
      <c r="M64" s="43"/>
      <c r="N64" s="43"/>
      <c r="O64" s="43"/>
      <c r="P64" s="43"/>
      <c r="Q64" s="43"/>
      <c r="R64" s="43"/>
      <c r="S64" s="43"/>
      <c r="T64" s="43"/>
      <c r="U64" s="43"/>
      <c r="V64" s="43"/>
      <c r="W64" s="43"/>
      <c r="X64" s="43"/>
      <c r="Y64" s="23"/>
      <c r="Z64" s="40"/>
    </row>
    <row r="65" spans="1:26" ht="15.75" hidden="1" customHeight="1">
      <c r="A65" s="43"/>
      <c r="B65" s="43"/>
      <c r="C65" s="43"/>
      <c r="D65" s="43"/>
      <c r="E65" s="43"/>
      <c r="F65" s="43"/>
      <c r="G65" s="43"/>
      <c r="H65" s="43"/>
      <c r="I65" s="43"/>
      <c r="J65" s="43"/>
      <c r="K65" s="43"/>
      <c r="L65" s="43"/>
      <c r="M65" s="43"/>
      <c r="N65" s="43"/>
      <c r="O65" s="43"/>
      <c r="P65" s="43"/>
      <c r="Q65" s="43"/>
      <c r="R65" s="43"/>
      <c r="S65" s="43"/>
      <c r="T65" s="43"/>
      <c r="U65" s="43"/>
      <c r="V65" s="43"/>
      <c r="W65" s="43"/>
      <c r="X65" s="43"/>
      <c r="Y65" s="23"/>
      <c r="Z65" s="40"/>
    </row>
    <row r="66" spans="1:26" ht="15.75" hidden="1" customHeight="1">
      <c r="A66" s="43"/>
      <c r="B66" s="43"/>
      <c r="C66" s="43"/>
      <c r="D66" s="43"/>
      <c r="E66" s="43"/>
      <c r="F66" s="43"/>
      <c r="G66" s="43"/>
      <c r="H66" s="43"/>
      <c r="I66" s="43"/>
      <c r="J66" s="43"/>
      <c r="K66" s="43"/>
      <c r="L66" s="43"/>
      <c r="M66" s="43"/>
      <c r="N66" s="43"/>
      <c r="O66" s="43"/>
      <c r="P66" s="43"/>
      <c r="Q66" s="43"/>
      <c r="R66" s="43"/>
      <c r="S66" s="43"/>
      <c r="T66" s="43"/>
      <c r="U66" s="43"/>
      <c r="V66" s="43"/>
      <c r="W66" s="43"/>
      <c r="X66" s="43"/>
      <c r="Y66" s="23"/>
      <c r="Z66" s="40"/>
    </row>
    <row r="67" spans="1:26" ht="15.75" hidden="1" customHeight="1">
      <c r="A67" s="43"/>
      <c r="B67" s="43"/>
      <c r="C67" s="43"/>
      <c r="D67" s="43"/>
      <c r="E67" s="43"/>
      <c r="F67" s="43"/>
      <c r="G67" s="43"/>
      <c r="H67" s="43"/>
      <c r="I67" s="43"/>
      <c r="J67" s="43"/>
      <c r="K67" s="43"/>
      <c r="L67" s="43"/>
      <c r="M67" s="43"/>
      <c r="N67" s="43"/>
      <c r="O67" s="43"/>
      <c r="P67" s="43"/>
      <c r="Q67" s="43"/>
      <c r="R67" s="43"/>
      <c r="S67" s="43"/>
      <c r="T67" s="43"/>
      <c r="U67" s="43"/>
      <c r="V67" s="43"/>
      <c r="W67" s="43"/>
      <c r="X67" s="43"/>
      <c r="Y67" s="23"/>
      <c r="Z67" s="40"/>
    </row>
    <row r="68" spans="1:26" ht="15.75" hidden="1" customHeight="1">
      <c r="A68" s="43"/>
      <c r="B68" s="43"/>
      <c r="C68" s="43"/>
      <c r="D68" s="43"/>
      <c r="E68" s="43"/>
      <c r="F68" s="43"/>
      <c r="G68" s="43"/>
      <c r="H68" s="43"/>
      <c r="I68" s="43"/>
      <c r="J68" s="43"/>
      <c r="K68" s="43"/>
      <c r="L68" s="43"/>
      <c r="M68" s="43"/>
      <c r="N68" s="43"/>
      <c r="O68" s="43"/>
      <c r="P68" s="43"/>
      <c r="Q68" s="43"/>
      <c r="R68" s="43"/>
      <c r="S68" s="43"/>
      <c r="T68" s="43"/>
      <c r="U68" s="43"/>
      <c r="V68" s="43"/>
      <c r="W68" s="43"/>
      <c r="X68" s="43"/>
      <c r="Y68" s="23"/>
      <c r="Z68" s="40"/>
    </row>
    <row r="69" spans="1:26" ht="15.75" hidden="1" customHeight="1">
      <c r="A69" s="43"/>
      <c r="B69" s="43"/>
      <c r="C69" s="43"/>
      <c r="D69" s="43"/>
      <c r="E69" s="43"/>
      <c r="F69" s="43"/>
      <c r="G69" s="43"/>
      <c r="H69" s="43"/>
      <c r="I69" s="43"/>
      <c r="J69" s="43"/>
      <c r="K69" s="43"/>
      <c r="L69" s="43"/>
      <c r="M69" s="43"/>
      <c r="N69" s="43"/>
      <c r="O69" s="43"/>
      <c r="P69" s="43"/>
      <c r="Q69" s="43"/>
      <c r="R69" s="43"/>
      <c r="S69" s="43"/>
      <c r="T69" s="43"/>
      <c r="U69" s="43"/>
      <c r="V69" s="43"/>
      <c r="W69" s="43"/>
      <c r="X69" s="43"/>
      <c r="Y69" s="23"/>
      <c r="Z69" s="40"/>
    </row>
    <row r="70" spans="1:26" ht="15.75" hidden="1" customHeight="1">
      <c r="A70" s="43"/>
      <c r="B70" s="43"/>
      <c r="C70" s="43"/>
      <c r="D70" s="43"/>
      <c r="E70" s="43"/>
      <c r="F70" s="43"/>
      <c r="G70" s="43"/>
      <c r="H70" s="43"/>
      <c r="I70" s="43"/>
      <c r="J70" s="43"/>
      <c r="K70" s="43"/>
      <c r="L70" s="43"/>
      <c r="M70" s="43"/>
      <c r="N70" s="43"/>
      <c r="O70" s="43"/>
      <c r="P70" s="43"/>
      <c r="Q70" s="43"/>
      <c r="R70" s="43"/>
      <c r="S70" s="43"/>
      <c r="T70" s="43"/>
      <c r="U70" s="43"/>
      <c r="V70" s="43"/>
      <c r="W70" s="43"/>
      <c r="X70" s="43"/>
      <c r="Y70" s="23"/>
      <c r="Z70" s="40"/>
    </row>
    <row r="71" spans="1:26" ht="15.75" hidden="1" customHeight="1">
      <c r="A71" s="43"/>
      <c r="B71" s="43"/>
      <c r="C71" s="43"/>
      <c r="D71" s="43"/>
      <c r="E71" s="43"/>
      <c r="F71" s="43"/>
      <c r="G71" s="43"/>
      <c r="H71" s="43"/>
      <c r="I71" s="43"/>
      <c r="J71" s="43"/>
      <c r="K71" s="43"/>
      <c r="L71" s="43"/>
      <c r="M71" s="43"/>
      <c r="N71" s="43"/>
      <c r="O71" s="43"/>
      <c r="P71" s="43"/>
      <c r="Q71" s="43"/>
      <c r="R71" s="43"/>
      <c r="S71" s="43"/>
      <c r="T71" s="43"/>
      <c r="U71" s="43"/>
      <c r="V71" s="43"/>
      <c r="W71" s="43"/>
      <c r="X71" s="43"/>
      <c r="Y71" s="23"/>
      <c r="Z71" s="40"/>
    </row>
    <row r="72" spans="1:26" ht="15.75" hidden="1" customHeight="1">
      <c r="A72" s="43"/>
      <c r="B72" s="43"/>
      <c r="C72" s="43"/>
      <c r="D72" s="43"/>
      <c r="E72" s="43"/>
      <c r="F72" s="43"/>
      <c r="G72" s="43"/>
      <c r="H72" s="43"/>
      <c r="I72" s="43"/>
      <c r="J72" s="43"/>
      <c r="K72" s="43"/>
      <c r="L72" s="43"/>
      <c r="M72" s="43"/>
      <c r="N72" s="43"/>
      <c r="O72" s="43"/>
      <c r="P72" s="43"/>
      <c r="Q72" s="43"/>
      <c r="R72" s="43"/>
      <c r="S72" s="43"/>
      <c r="T72" s="43"/>
      <c r="U72" s="43"/>
      <c r="V72" s="43"/>
      <c r="W72" s="43"/>
      <c r="X72" s="43"/>
      <c r="Y72" s="23"/>
      <c r="Z72" s="40"/>
    </row>
    <row r="73" spans="1:26" ht="15.75" hidden="1" customHeight="1">
      <c r="A73" s="43"/>
      <c r="B73" s="43"/>
      <c r="C73" s="43"/>
      <c r="D73" s="43"/>
      <c r="E73" s="43"/>
      <c r="F73" s="43"/>
      <c r="G73" s="43"/>
      <c r="H73" s="43"/>
      <c r="I73" s="43"/>
      <c r="J73" s="43"/>
      <c r="K73" s="43"/>
      <c r="L73" s="43"/>
      <c r="M73" s="43"/>
      <c r="N73" s="43"/>
      <c r="O73" s="43"/>
      <c r="P73" s="43"/>
      <c r="Q73" s="43"/>
      <c r="R73" s="43"/>
      <c r="S73" s="43"/>
      <c r="T73" s="43"/>
      <c r="U73" s="43"/>
      <c r="V73" s="43"/>
      <c r="W73" s="43"/>
      <c r="X73" s="43"/>
      <c r="Y73" s="23"/>
      <c r="Z73" s="40"/>
    </row>
    <row r="74" spans="1:26" ht="15.75" hidden="1" customHeight="1">
      <c r="A74" s="43"/>
      <c r="B74" s="43"/>
      <c r="C74" s="43"/>
      <c r="D74" s="43"/>
      <c r="E74" s="43"/>
      <c r="F74" s="43"/>
      <c r="G74" s="43"/>
      <c r="H74" s="43"/>
      <c r="I74" s="43"/>
      <c r="J74" s="43"/>
      <c r="K74" s="43"/>
      <c r="L74" s="43"/>
      <c r="M74" s="43"/>
      <c r="N74" s="43"/>
      <c r="O74" s="43"/>
      <c r="P74" s="43"/>
      <c r="Q74" s="43"/>
      <c r="R74" s="43"/>
      <c r="S74" s="43"/>
      <c r="T74" s="43"/>
      <c r="U74" s="43"/>
      <c r="V74" s="43"/>
      <c r="W74" s="43"/>
      <c r="X74" s="43"/>
      <c r="Y74" s="23"/>
      <c r="Z74" s="40"/>
    </row>
    <row r="75" spans="1:26" ht="15.75" hidden="1" customHeight="1">
      <c r="A75" s="43"/>
      <c r="B75" s="43"/>
      <c r="C75" s="43"/>
      <c r="D75" s="43"/>
      <c r="E75" s="43"/>
      <c r="F75" s="43"/>
      <c r="G75" s="43"/>
      <c r="H75" s="43"/>
      <c r="I75" s="43"/>
      <c r="J75" s="43"/>
      <c r="K75" s="43"/>
      <c r="L75" s="43"/>
      <c r="M75" s="43"/>
      <c r="N75" s="43"/>
      <c r="O75" s="43"/>
      <c r="P75" s="43"/>
      <c r="Q75" s="43"/>
      <c r="R75" s="43"/>
      <c r="S75" s="43"/>
      <c r="T75" s="43"/>
      <c r="U75" s="43"/>
      <c r="V75" s="43"/>
      <c r="W75" s="43"/>
      <c r="X75" s="43"/>
      <c r="Y75" s="23"/>
      <c r="Z75" s="40"/>
    </row>
    <row r="76" spans="1:26" ht="15.75" hidden="1" customHeight="1">
      <c r="A76" s="43"/>
      <c r="B76" s="43"/>
      <c r="C76" s="43"/>
      <c r="D76" s="43"/>
      <c r="E76" s="43"/>
      <c r="F76" s="43"/>
      <c r="G76" s="43"/>
      <c r="H76" s="43"/>
      <c r="I76" s="43"/>
      <c r="J76" s="43"/>
      <c r="K76" s="43"/>
      <c r="L76" s="43"/>
      <c r="M76" s="43"/>
      <c r="N76" s="43"/>
      <c r="O76" s="43"/>
      <c r="P76" s="43"/>
      <c r="Q76" s="43"/>
      <c r="R76" s="43"/>
      <c r="S76" s="43"/>
      <c r="T76" s="43"/>
      <c r="U76" s="43"/>
      <c r="V76" s="43"/>
      <c r="W76" s="43"/>
      <c r="X76" s="43"/>
      <c r="Y76" s="23"/>
      <c r="Z76" s="40"/>
    </row>
    <row r="77" spans="1:26" ht="15.75" hidden="1" customHeight="1">
      <c r="A77" s="43"/>
      <c r="B77" s="43"/>
      <c r="C77" s="43"/>
      <c r="D77" s="43"/>
      <c r="E77" s="43"/>
      <c r="F77" s="43"/>
      <c r="G77" s="43"/>
      <c r="H77" s="43"/>
      <c r="I77" s="43"/>
      <c r="J77" s="43"/>
      <c r="K77" s="43"/>
      <c r="L77" s="43"/>
      <c r="M77" s="43"/>
      <c r="N77" s="43"/>
      <c r="O77" s="43"/>
      <c r="P77" s="43"/>
      <c r="Q77" s="43"/>
      <c r="R77" s="43"/>
      <c r="S77" s="43"/>
      <c r="T77" s="43"/>
      <c r="U77" s="43"/>
      <c r="V77" s="43"/>
      <c r="W77" s="43"/>
      <c r="X77" s="43"/>
      <c r="Y77" s="23"/>
      <c r="Z77" s="40"/>
    </row>
    <row r="78" spans="1:26" ht="15.75" hidden="1" customHeight="1">
      <c r="A78" s="43"/>
      <c r="B78" s="43"/>
      <c r="C78" s="43"/>
      <c r="D78" s="43"/>
      <c r="E78" s="43"/>
      <c r="F78" s="43"/>
      <c r="G78" s="43"/>
      <c r="H78" s="43"/>
      <c r="I78" s="43"/>
      <c r="J78" s="43"/>
      <c r="K78" s="43"/>
      <c r="L78" s="43"/>
      <c r="M78" s="43"/>
      <c r="N78" s="43"/>
      <c r="O78" s="43"/>
      <c r="P78" s="43"/>
      <c r="Q78" s="43"/>
      <c r="R78" s="43"/>
      <c r="S78" s="43"/>
      <c r="T78" s="43"/>
      <c r="U78" s="43"/>
      <c r="V78" s="43"/>
      <c r="W78" s="43"/>
      <c r="X78" s="43"/>
      <c r="Y78" s="23"/>
      <c r="Z78" s="40"/>
    </row>
    <row r="79" spans="1:26" ht="15.75" hidden="1" customHeight="1">
      <c r="A79" s="43"/>
      <c r="B79" s="43"/>
      <c r="C79" s="43"/>
      <c r="D79" s="43"/>
      <c r="E79" s="43"/>
      <c r="F79" s="43"/>
      <c r="G79" s="43"/>
      <c r="H79" s="43"/>
      <c r="I79" s="43"/>
      <c r="J79" s="43"/>
      <c r="K79" s="43"/>
      <c r="L79" s="43"/>
      <c r="M79" s="43"/>
      <c r="N79" s="43"/>
      <c r="O79" s="43"/>
      <c r="P79" s="43"/>
      <c r="Q79" s="43"/>
      <c r="R79" s="43"/>
      <c r="S79" s="43"/>
      <c r="T79" s="43"/>
      <c r="U79" s="43"/>
      <c r="V79" s="43"/>
      <c r="W79" s="43"/>
      <c r="X79" s="43"/>
      <c r="Y79" s="23"/>
      <c r="Z79" s="40"/>
    </row>
    <row r="80" spans="1:26" ht="15.75" hidden="1" customHeight="1">
      <c r="A80" s="43"/>
      <c r="B80" s="43"/>
      <c r="C80" s="43"/>
      <c r="D80" s="43"/>
      <c r="E80" s="43"/>
      <c r="F80" s="43"/>
      <c r="G80" s="43"/>
      <c r="H80" s="43"/>
      <c r="I80" s="43"/>
      <c r="J80" s="43"/>
      <c r="K80" s="43"/>
      <c r="L80" s="43"/>
      <c r="M80" s="43"/>
      <c r="N80" s="43"/>
      <c r="O80" s="43"/>
      <c r="P80" s="43"/>
      <c r="Q80" s="43"/>
      <c r="R80" s="43"/>
      <c r="S80" s="43"/>
      <c r="T80" s="43"/>
      <c r="U80" s="43"/>
      <c r="V80" s="43"/>
      <c r="W80" s="43"/>
      <c r="X80" s="43"/>
      <c r="Y80" s="23"/>
      <c r="Z80" s="40"/>
    </row>
    <row r="81" spans="1:26" ht="15.75" hidden="1" customHeight="1">
      <c r="A81" s="43"/>
      <c r="B81" s="43"/>
      <c r="C81" s="43"/>
      <c r="D81" s="43"/>
      <c r="E81" s="43"/>
      <c r="F81" s="43"/>
      <c r="G81" s="43"/>
      <c r="H81" s="43"/>
      <c r="I81" s="43"/>
      <c r="J81" s="43"/>
      <c r="K81" s="43"/>
      <c r="L81" s="43"/>
      <c r="M81" s="43"/>
      <c r="N81" s="43"/>
      <c r="O81" s="43"/>
      <c r="P81" s="43"/>
      <c r="Q81" s="43"/>
      <c r="R81" s="43"/>
      <c r="S81" s="43"/>
      <c r="T81" s="43"/>
      <c r="U81" s="43"/>
      <c r="V81" s="43"/>
      <c r="W81" s="43"/>
      <c r="X81" s="43"/>
      <c r="Y81" s="23"/>
      <c r="Z81" s="40"/>
    </row>
    <row r="82" spans="1:26" ht="15.75" hidden="1" customHeight="1">
      <c r="A82" s="43"/>
      <c r="B82" s="43"/>
      <c r="C82" s="43"/>
      <c r="D82" s="43"/>
      <c r="E82" s="43"/>
      <c r="F82" s="43"/>
      <c r="G82" s="43"/>
      <c r="H82" s="43"/>
      <c r="I82" s="43"/>
      <c r="J82" s="43"/>
      <c r="K82" s="43"/>
      <c r="L82" s="43"/>
      <c r="M82" s="43"/>
      <c r="N82" s="43"/>
      <c r="O82" s="43"/>
      <c r="P82" s="43"/>
      <c r="Q82" s="43"/>
      <c r="R82" s="43"/>
      <c r="S82" s="43"/>
      <c r="T82" s="43"/>
      <c r="U82" s="43"/>
      <c r="V82" s="43"/>
      <c r="W82" s="43"/>
      <c r="X82" s="43"/>
      <c r="Y82" s="23"/>
      <c r="Z82" s="40"/>
    </row>
    <row r="83" spans="1:26" ht="15.75" hidden="1" customHeight="1">
      <c r="A83" s="43"/>
      <c r="B83" s="43"/>
      <c r="C83" s="43"/>
      <c r="D83" s="43"/>
      <c r="E83" s="43"/>
      <c r="F83" s="43"/>
      <c r="G83" s="43"/>
      <c r="H83" s="43"/>
      <c r="I83" s="43"/>
      <c r="J83" s="43"/>
      <c r="K83" s="43"/>
      <c r="L83" s="43"/>
      <c r="M83" s="43"/>
      <c r="N83" s="43"/>
      <c r="O83" s="43"/>
      <c r="P83" s="43"/>
      <c r="Q83" s="43"/>
      <c r="R83" s="43"/>
      <c r="S83" s="43"/>
      <c r="T83" s="43"/>
      <c r="U83" s="43"/>
      <c r="V83" s="43"/>
      <c r="W83" s="43"/>
      <c r="X83" s="43"/>
      <c r="Y83" s="23"/>
      <c r="Z83" s="40"/>
    </row>
    <row r="84" spans="1:26" ht="15.75" hidden="1" customHeight="1">
      <c r="A84" s="43"/>
      <c r="B84" s="43"/>
      <c r="C84" s="43"/>
      <c r="D84" s="43"/>
      <c r="E84" s="43"/>
      <c r="F84" s="43"/>
      <c r="G84" s="43"/>
      <c r="H84" s="43"/>
      <c r="I84" s="43"/>
      <c r="J84" s="43"/>
      <c r="K84" s="43"/>
      <c r="L84" s="43"/>
      <c r="M84" s="43"/>
      <c r="N84" s="43"/>
      <c r="O84" s="43"/>
      <c r="P84" s="43"/>
      <c r="Q84" s="43"/>
      <c r="R84" s="43"/>
      <c r="S84" s="43"/>
      <c r="T84" s="43"/>
      <c r="U84" s="43"/>
      <c r="V84" s="43"/>
      <c r="W84" s="43"/>
      <c r="X84" s="43"/>
      <c r="Y84" s="23"/>
      <c r="Z84" s="40"/>
    </row>
    <row r="85" spans="1:26" ht="15.75" hidden="1" customHeight="1">
      <c r="A85" s="43"/>
      <c r="B85" s="43"/>
      <c r="C85" s="43"/>
      <c r="D85" s="43"/>
      <c r="E85" s="43"/>
      <c r="F85" s="43"/>
      <c r="G85" s="43"/>
      <c r="H85" s="43"/>
      <c r="I85" s="43"/>
      <c r="J85" s="43"/>
      <c r="K85" s="43"/>
      <c r="L85" s="43"/>
      <c r="M85" s="43"/>
      <c r="N85" s="43"/>
      <c r="O85" s="43"/>
      <c r="P85" s="43"/>
      <c r="Q85" s="43"/>
      <c r="R85" s="43"/>
      <c r="S85" s="43"/>
      <c r="T85" s="43"/>
      <c r="U85" s="43"/>
      <c r="V85" s="43"/>
      <c r="W85" s="43"/>
      <c r="X85" s="43"/>
      <c r="Y85" s="23"/>
      <c r="Z85" s="40"/>
    </row>
    <row r="86" spans="1:26" ht="15.75" hidden="1" customHeight="1">
      <c r="A86" s="43"/>
      <c r="B86" s="43"/>
      <c r="C86" s="43"/>
      <c r="D86" s="43"/>
      <c r="E86" s="43"/>
      <c r="F86" s="43"/>
      <c r="G86" s="43"/>
      <c r="H86" s="43"/>
      <c r="I86" s="43"/>
      <c r="J86" s="43"/>
      <c r="K86" s="43"/>
      <c r="L86" s="43"/>
      <c r="M86" s="43"/>
      <c r="N86" s="43"/>
      <c r="O86" s="43"/>
      <c r="P86" s="43"/>
      <c r="Q86" s="43"/>
      <c r="R86" s="43"/>
      <c r="S86" s="43"/>
      <c r="T86" s="43"/>
      <c r="U86" s="43"/>
      <c r="V86" s="43"/>
      <c r="W86" s="43"/>
      <c r="X86" s="43"/>
      <c r="Y86" s="23"/>
      <c r="Z86" s="40"/>
    </row>
    <row r="87" spans="1:26" ht="15.75" hidden="1" customHeight="1">
      <c r="A87" s="43"/>
      <c r="B87" s="43"/>
      <c r="C87" s="43"/>
      <c r="D87" s="43"/>
      <c r="E87" s="43"/>
      <c r="F87" s="43"/>
      <c r="G87" s="43"/>
      <c r="H87" s="43"/>
      <c r="I87" s="43"/>
      <c r="J87" s="43"/>
      <c r="K87" s="43"/>
      <c r="L87" s="43"/>
      <c r="M87" s="43"/>
      <c r="N87" s="43"/>
      <c r="O87" s="43"/>
      <c r="P87" s="43"/>
      <c r="Q87" s="43"/>
      <c r="R87" s="43"/>
      <c r="S87" s="43"/>
      <c r="T87" s="43"/>
      <c r="U87" s="43"/>
      <c r="V87" s="43"/>
      <c r="W87" s="43"/>
      <c r="X87" s="43"/>
      <c r="Y87" s="23"/>
      <c r="Z87" s="40"/>
    </row>
    <row r="88" spans="1:26" ht="15.75" hidden="1" customHeight="1">
      <c r="A88" s="43"/>
      <c r="B88" s="43"/>
      <c r="C88" s="43"/>
      <c r="D88" s="43"/>
      <c r="E88" s="43"/>
      <c r="F88" s="43"/>
      <c r="G88" s="43"/>
      <c r="H88" s="43"/>
      <c r="I88" s="43"/>
      <c r="J88" s="43"/>
      <c r="K88" s="43"/>
      <c r="L88" s="43"/>
      <c r="M88" s="43"/>
      <c r="N88" s="43"/>
      <c r="O88" s="43"/>
      <c r="P88" s="43"/>
      <c r="Q88" s="43"/>
      <c r="R88" s="43"/>
      <c r="S88" s="43"/>
      <c r="T88" s="43"/>
      <c r="U88" s="43"/>
      <c r="V88" s="43"/>
      <c r="W88" s="43"/>
      <c r="X88" s="43"/>
      <c r="Y88" s="23"/>
      <c r="Z88" s="40"/>
    </row>
    <row r="89" spans="1:26" ht="15.75" hidden="1" customHeight="1">
      <c r="A89" s="43"/>
      <c r="B89" s="43"/>
      <c r="C89" s="43"/>
      <c r="D89" s="43"/>
      <c r="E89" s="43"/>
      <c r="F89" s="43"/>
      <c r="G89" s="43"/>
      <c r="H89" s="43"/>
      <c r="I89" s="43"/>
      <c r="J89" s="43"/>
      <c r="K89" s="43"/>
      <c r="L89" s="43"/>
      <c r="M89" s="43"/>
      <c r="N89" s="43"/>
      <c r="O89" s="43"/>
      <c r="P89" s="43"/>
      <c r="Q89" s="43"/>
      <c r="R89" s="43"/>
      <c r="S89" s="43"/>
      <c r="T89" s="43"/>
      <c r="U89" s="43"/>
      <c r="V89" s="43"/>
      <c r="W89" s="43"/>
      <c r="X89" s="43"/>
      <c r="Y89" s="23"/>
      <c r="Z89" s="40"/>
    </row>
    <row r="90" spans="1:26" ht="15.75" hidden="1" customHeight="1">
      <c r="A90" s="43"/>
      <c r="B90" s="43"/>
      <c r="C90" s="43"/>
      <c r="D90" s="43"/>
      <c r="E90" s="43"/>
      <c r="F90" s="43"/>
      <c r="G90" s="43"/>
      <c r="H90" s="43"/>
      <c r="I90" s="43"/>
      <c r="J90" s="43"/>
      <c r="K90" s="43"/>
      <c r="L90" s="43"/>
      <c r="M90" s="43"/>
      <c r="N90" s="43"/>
      <c r="O90" s="43"/>
      <c r="P90" s="43"/>
      <c r="Q90" s="43"/>
      <c r="R90" s="43"/>
      <c r="S90" s="43"/>
      <c r="T90" s="43"/>
      <c r="U90" s="43"/>
      <c r="V90" s="43"/>
      <c r="W90" s="43"/>
      <c r="X90" s="43"/>
      <c r="Y90" s="23"/>
      <c r="Z90" s="40"/>
    </row>
    <row r="91" spans="1:26" ht="15.75" hidden="1" customHeight="1">
      <c r="A91" s="43"/>
      <c r="B91" s="43"/>
      <c r="C91" s="43"/>
      <c r="D91" s="43"/>
      <c r="E91" s="43"/>
      <c r="F91" s="43"/>
      <c r="G91" s="43"/>
      <c r="H91" s="43"/>
      <c r="I91" s="43"/>
      <c r="J91" s="43"/>
      <c r="K91" s="43"/>
      <c r="L91" s="43"/>
      <c r="M91" s="43"/>
      <c r="N91" s="43"/>
      <c r="O91" s="43"/>
      <c r="P91" s="43"/>
      <c r="Q91" s="43"/>
      <c r="R91" s="43"/>
      <c r="S91" s="43"/>
      <c r="T91" s="43"/>
      <c r="U91" s="43"/>
      <c r="V91" s="43"/>
      <c r="W91" s="43"/>
      <c r="X91" s="43"/>
      <c r="Y91" s="23"/>
      <c r="Z91" s="40"/>
    </row>
    <row r="92" spans="1:26" ht="15.75" hidden="1" customHeight="1">
      <c r="A92" s="43"/>
      <c r="B92" s="43"/>
      <c r="C92" s="43"/>
      <c r="D92" s="43"/>
      <c r="E92" s="43"/>
      <c r="F92" s="43"/>
      <c r="G92" s="43"/>
      <c r="H92" s="43"/>
      <c r="I92" s="43"/>
      <c r="J92" s="43"/>
      <c r="K92" s="43"/>
      <c r="L92" s="43"/>
      <c r="M92" s="43"/>
      <c r="N92" s="43"/>
      <c r="O92" s="43"/>
      <c r="P92" s="43"/>
      <c r="Q92" s="43"/>
      <c r="R92" s="43"/>
      <c r="S92" s="43"/>
      <c r="T92" s="43"/>
      <c r="U92" s="43"/>
      <c r="V92" s="43"/>
      <c r="W92" s="43"/>
      <c r="X92" s="43"/>
      <c r="Y92" s="23"/>
      <c r="Z92" s="40"/>
    </row>
    <row r="93" spans="1:26" ht="15.75" hidden="1" customHeight="1">
      <c r="A93" s="43"/>
      <c r="B93" s="43"/>
      <c r="C93" s="43"/>
      <c r="D93" s="43"/>
      <c r="E93" s="43"/>
      <c r="F93" s="43"/>
      <c r="G93" s="43"/>
      <c r="H93" s="43"/>
      <c r="I93" s="43"/>
      <c r="J93" s="43"/>
      <c r="K93" s="43"/>
      <c r="L93" s="43"/>
      <c r="M93" s="43"/>
      <c r="N93" s="43"/>
      <c r="O93" s="43"/>
      <c r="P93" s="43"/>
      <c r="Q93" s="43"/>
      <c r="R93" s="43"/>
      <c r="S93" s="43"/>
      <c r="T93" s="43"/>
      <c r="U93" s="43"/>
      <c r="V93" s="43"/>
      <c r="W93" s="43"/>
      <c r="X93" s="43"/>
      <c r="Y93" s="23"/>
      <c r="Z93" s="40"/>
    </row>
    <row r="94" spans="1:26" ht="15.75" hidden="1" customHeight="1">
      <c r="A94" s="43"/>
      <c r="B94" s="43"/>
      <c r="C94" s="43"/>
      <c r="D94" s="43"/>
      <c r="E94" s="43"/>
      <c r="F94" s="43"/>
      <c r="G94" s="43"/>
      <c r="H94" s="43"/>
      <c r="I94" s="43"/>
      <c r="J94" s="43"/>
      <c r="K94" s="43"/>
      <c r="L94" s="43"/>
      <c r="M94" s="43"/>
      <c r="N94" s="43"/>
      <c r="O94" s="43"/>
      <c r="P94" s="43"/>
      <c r="Q94" s="43"/>
      <c r="R94" s="43"/>
      <c r="S94" s="43"/>
      <c r="T94" s="43"/>
      <c r="U94" s="43"/>
      <c r="V94" s="43"/>
      <c r="W94" s="43"/>
      <c r="X94" s="43"/>
      <c r="Y94" s="23"/>
      <c r="Z94" s="40"/>
    </row>
    <row r="95" spans="1:26" ht="15.75" hidden="1" customHeight="1">
      <c r="A95" s="43"/>
      <c r="B95" s="43"/>
      <c r="C95" s="43"/>
      <c r="D95" s="43"/>
      <c r="E95" s="43"/>
      <c r="F95" s="43"/>
      <c r="G95" s="43"/>
      <c r="H95" s="43"/>
      <c r="I95" s="43"/>
      <c r="J95" s="43"/>
      <c r="K95" s="43"/>
      <c r="L95" s="43"/>
      <c r="M95" s="43"/>
      <c r="N95" s="43"/>
      <c r="O95" s="43"/>
      <c r="P95" s="43"/>
      <c r="Q95" s="43"/>
      <c r="R95" s="43"/>
      <c r="S95" s="43"/>
      <c r="T95" s="43"/>
      <c r="U95" s="43"/>
      <c r="V95" s="43"/>
      <c r="W95" s="43"/>
      <c r="X95" s="43"/>
      <c r="Y95" s="23"/>
      <c r="Z95" s="40"/>
    </row>
    <row r="96" spans="1:26" ht="15.75" hidden="1" customHeight="1">
      <c r="A96" s="43"/>
      <c r="B96" s="43"/>
      <c r="C96" s="43"/>
      <c r="D96" s="43"/>
      <c r="E96" s="43"/>
      <c r="F96" s="43"/>
      <c r="G96" s="43"/>
      <c r="H96" s="43"/>
      <c r="I96" s="43"/>
      <c r="J96" s="43"/>
      <c r="K96" s="43"/>
      <c r="L96" s="43"/>
      <c r="M96" s="43"/>
      <c r="N96" s="43"/>
      <c r="O96" s="43"/>
      <c r="P96" s="43"/>
      <c r="Q96" s="43"/>
      <c r="R96" s="43"/>
      <c r="S96" s="43"/>
      <c r="T96" s="43"/>
      <c r="U96" s="43"/>
      <c r="V96" s="43"/>
      <c r="W96" s="43"/>
      <c r="X96" s="43"/>
      <c r="Y96" s="23"/>
      <c r="Z96" s="40"/>
    </row>
    <row r="97" spans="1:26" ht="15.75" hidden="1" customHeight="1">
      <c r="A97" s="43"/>
      <c r="B97" s="43"/>
      <c r="C97" s="43"/>
      <c r="D97" s="43"/>
      <c r="E97" s="43"/>
      <c r="F97" s="43"/>
      <c r="G97" s="43"/>
      <c r="H97" s="43"/>
      <c r="I97" s="43"/>
      <c r="J97" s="43"/>
      <c r="K97" s="43"/>
      <c r="L97" s="43"/>
      <c r="M97" s="43"/>
      <c r="N97" s="43"/>
      <c r="O97" s="43"/>
      <c r="P97" s="43"/>
      <c r="Q97" s="43"/>
      <c r="R97" s="43"/>
      <c r="S97" s="43"/>
      <c r="T97" s="43"/>
      <c r="U97" s="43"/>
      <c r="V97" s="43"/>
      <c r="W97" s="43"/>
      <c r="X97" s="43"/>
      <c r="Y97" s="23"/>
      <c r="Z97" s="40"/>
    </row>
    <row r="98" spans="1:26" ht="15.75" hidden="1" customHeight="1">
      <c r="A98" s="43"/>
      <c r="B98" s="43"/>
      <c r="C98" s="43"/>
      <c r="D98" s="43"/>
      <c r="E98" s="43"/>
      <c r="F98" s="43"/>
      <c r="G98" s="43"/>
      <c r="H98" s="43"/>
      <c r="I98" s="43"/>
      <c r="J98" s="43"/>
      <c r="K98" s="43"/>
      <c r="L98" s="43"/>
      <c r="M98" s="43"/>
      <c r="N98" s="43"/>
      <c r="O98" s="43"/>
      <c r="P98" s="43"/>
      <c r="Q98" s="43"/>
      <c r="R98" s="43"/>
      <c r="S98" s="43"/>
      <c r="T98" s="43"/>
      <c r="U98" s="43"/>
      <c r="V98" s="43"/>
      <c r="W98" s="43"/>
      <c r="X98" s="43"/>
      <c r="Y98" s="23"/>
      <c r="Z98" s="40"/>
    </row>
    <row r="99" spans="1:26" ht="15.75" hidden="1" customHeight="1">
      <c r="A99" s="43"/>
      <c r="B99" s="43"/>
      <c r="C99" s="43"/>
      <c r="D99" s="43"/>
      <c r="E99" s="43"/>
      <c r="F99" s="43"/>
      <c r="G99" s="43"/>
      <c r="H99" s="43"/>
      <c r="I99" s="43"/>
      <c r="J99" s="43"/>
      <c r="K99" s="43"/>
      <c r="L99" s="43"/>
      <c r="M99" s="43"/>
      <c r="N99" s="43"/>
      <c r="O99" s="43"/>
      <c r="P99" s="43"/>
      <c r="Q99" s="43"/>
      <c r="R99" s="43"/>
      <c r="S99" s="43"/>
      <c r="T99" s="43"/>
      <c r="U99" s="43"/>
      <c r="V99" s="43"/>
      <c r="W99" s="43"/>
      <c r="X99" s="43"/>
      <c r="Y99" s="23"/>
      <c r="Z99" s="40"/>
    </row>
    <row r="100" spans="1:26" ht="15.75" hidden="1" customHeight="1">
      <c r="A100" s="43"/>
      <c r="B100" s="43"/>
      <c r="C100" s="43"/>
      <c r="D100" s="43"/>
      <c r="E100" s="43"/>
      <c r="F100" s="43"/>
      <c r="G100" s="43"/>
      <c r="H100" s="43"/>
      <c r="I100" s="43"/>
      <c r="J100" s="43"/>
      <c r="K100" s="43"/>
      <c r="L100" s="43"/>
      <c r="M100" s="43"/>
      <c r="N100" s="43"/>
      <c r="O100" s="43"/>
      <c r="P100" s="43"/>
      <c r="Q100" s="43"/>
      <c r="R100" s="43"/>
      <c r="S100" s="43"/>
      <c r="T100" s="43"/>
      <c r="U100" s="43"/>
      <c r="V100" s="43"/>
      <c r="W100" s="43"/>
      <c r="X100" s="43"/>
      <c r="Y100" s="23"/>
      <c r="Z100" s="40"/>
    </row>
    <row r="101" spans="1:26" ht="15.75" hidden="1" customHeight="1">
      <c r="A101" s="43"/>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23"/>
      <c r="Z101" s="40"/>
    </row>
    <row r="102" spans="1:26" ht="15.75" hidden="1" customHeight="1">
      <c r="A102" s="43"/>
      <c r="B102" s="43"/>
      <c r="C102" s="43"/>
      <c r="D102" s="43"/>
      <c r="E102" s="43"/>
      <c r="F102" s="43"/>
      <c r="G102" s="43"/>
      <c r="H102" s="43"/>
      <c r="I102" s="43"/>
      <c r="J102" s="43"/>
      <c r="K102" s="43"/>
      <c r="L102" s="43"/>
      <c r="M102" s="43"/>
      <c r="N102" s="43"/>
      <c r="O102" s="43"/>
      <c r="P102" s="43"/>
      <c r="Q102" s="43"/>
      <c r="R102" s="43"/>
      <c r="S102" s="43"/>
      <c r="T102" s="43"/>
      <c r="U102" s="43"/>
      <c r="V102" s="43"/>
      <c r="W102" s="43"/>
      <c r="X102" s="43"/>
      <c r="Y102" s="23"/>
      <c r="Z102" s="40"/>
    </row>
    <row r="103" spans="1:26" ht="15.75" hidden="1" customHeight="1">
      <c r="A103" s="43"/>
      <c r="B103" s="43"/>
      <c r="C103" s="43"/>
      <c r="D103" s="43"/>
      <c r="E103" s="43"/>
      <c r="F103" s="43"/>
      <c r="G103" s="43"/>
      <c r="H103" s="43"/>
      <c r="I103" s="43"/>
      <c r="J103" s="43"/>
      <c r="K103" s="43"/>
      <c r="L103" s="43"/>
      <c r="M103" s="43"/>
      <c r="N103" s="43"/>
      <c r="O103" s="43"/>
      <c r="P103" s="43"/>
      <c r="Q103" s="43"/>
      <c r="R103" s="43"/>
      <c r="S103" s="43"/>
      <c r="T103" s="43"/>
      <c r="U103" s="43"/>
      <c r="V103" s="43"/>
      <c r="W103" s="43"/>
      <c r="X103" s="43"/>
      <c r="Y103" s="23"/>
      <c r="Z103" s="40"/>
    </row>
    <row r="104" spans="1:26" ht="15.75" hidden="1" customHeight="1">
      <c r="A104" s="43"/>
      <c r="B104" s="43"/>
      <c r="C104" s="43"/>
      <c r="D104" s="43"/>
      <c r="E104" s="43"/>
      <c r="F104" s="43"/>
      <c r="G104" s="43"/>
      <c r="H104" s="43"/>
      <c r="I104" s="43"/>
      <c r="J104" s="43"/>
      <c r="K104" s="43"/>
      <c r="L104" s="43"/>
      <c r="M104" s="43"/>
      <c r="N104" s="43"/>
      <c r="O104" s="43"/>
      <c r="P104" s="43"/>
      <c r="Q104" s="43"/>
      <c r="R104" s="43"/>
      <c r="S104" s="43"/>
      <c r="T104" s="43"/>
      <c r="U104" s="43"/>
      <c r="V104" s="43"/>
      <c r="W104" s="43"/>
      <c r="X104" s="43"/>
      <c r="Y104" s="23"/>
      <c r="Z104" s="40"/>
    </row>
    <row r="105" spans="1:26" ht="15.75" hidden="1" customHeight="1">
      <c r="A105" s="43"/>
      <c r="B105" s="43"/>
      <c r="C105" s="43"/>
      <c r="D105" s="43"/>
      <c r="E105" s="43"/>
      <c r="F105" s="43"/>
      <c r="G105" s="43"/>
      <c r="H105" s="43"/>
      <c r="I105" s="43"/>
      <c r="J105" s="43"/>
      <c r="K105" s="43"/>
      <c r="L105" s="43"/>
      <c r="M105" s="43"/>
      <c r="N105" s="43"/>
      <c r="O105" s="43"/>
      <c r="P105" s="43"/>
      <c r="Q105" s="43"/>
      <c r="R105" s="43"/>
      <c r="S105" s="43"/>
      <c r="T105" s="43"/>
      <c r="U105" s="43"/>
      <c r="V105" s="43"/>
      <c r="W105" s="43"/>
      <c r="X105" s="43"/>
      <c r="Y105" s="23"/>
      <c r="Z105" s="40"/>
    </row>
    <row r="106" spans="1:26" ht="15.75" hidden="1" customHeight="1">
      <c r="A106" s="43"/>
      <c r="B106" s="43"/>
      <c r="C106" s="43"/>
      <c r="D106" s="43"/>
      <c r="E106" s="43"/>
      <c r="F106" s="43"/>
      <c r="G106" s="43"/>
      <c r="H106" s="43"/>
      <c r="I106" s="43"/>
      <c r="J106" s="43"/>
      <c r="K106" s="43"/>
      <c r="L106" s="43"/>
      <c r="M106" s="43"/>
      <c r="N106" s="43"/>
      <c r="O106" s="43"/>
      <c r="P106" s="43"/>
      <c r="Q106" s="43"/>
      <c r="R106" s="43"/>
      <c r="S106" s="43"/>
      <c r="T106" s="43"/>
      <c r="U106" s="43"/>
      <c r="V106" s="43"/>
      <c r="W106" s="43"/>
      <c r="X106" s="43"/>
      <c r="Y106" s="23"/>
      <c r="Z106" s="40"/>
    </row>
    <row r="107" spans="1:26" ht="15.75" hidden="1" customHeight="1">
      <c r="A107" s="43"/>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23"/>
      <c r="Z107" s="40"/>
    </row>
    <row r="108" spans="1:26" ht="15.75" hidden="1" customHeight="1">
      <c r="A108" s="43"/>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23"/>
      <c r="Z108" s="40"/>
    </row>
    <row r="109" spans="1:26" ht="15.75" hidden="1" customHeight="1">
      <c r="A109" s="43"/>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23"/>
      <c r="Z109" s="40"/>
    </row>
    <row r="110" spans="1:26" ht="15.75" hidden="1" customHeight="1">
      <c r="A110" s="43"/>
      <c r="B110" s="43"/>
      <c r="C110" s="43"/>
      <c r="D110" s="43"/>
      <c r="E110" s="43"/>
      <c r="F110" s="43"/>
      <c r="G110" s="43"/>
      <c r="H110" s="43"/>
      <c r="I110" s="43"/>
      <c r="J110" s="43"/>
      <c r="K110" s="43"/>
      <c r="L110" s="43"/>
      <c r="M110" s="43"/>
      <c r="N110" s="43"/>
      <c r="O110" s="43"/>
      <c r="P110" s="43"/>
      <c r="Q110" s="43"/>
      <c r="R110" s="43"/>
      <c r="S110" s="43"/>
      <c r="T110" s="43"/>
      <c r="U110" s="43"/>
      <c r="V110" s="43"/>
      <c r="W110" s="43"/>
      <c r="X110" s="43"/>
      <c r="Y110" s="23"/>
      <c r="Z110" s="40"/>
    </row>
    <row r="111" spans="1:26" ht="15.75" hidden="1" customHeight="1">
      <c r="A111" s="43"/>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23"/>
      <c r="Z111" s="40"/>
    </row>
    <row r="112" spans="1:26" ht="15.75" hidden="1" customHeight="1">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23"/>
      <c r="Z112" s="40"/>
    </row>
    <row r="113" spans="1:26" ht="15.75" hidden="1" customHeight="1">
      <c r="A113" s="43"/>
      <c r="B113" s="43"/>
      <c r="C113" s="43"/>
      <c r="D113" s="43"/>
      <c r="E113" s="43"/>
      <c r="F113" s="43"/>
      <c r="G113" s="43"/>
      <c r="H113" s="43"/>
      <c r="I113" s="43"/>
      <c r="J113" s="43"/>
      <c r="K113" s="43"/>
      <c r="L113" s="43"/>
      <c r="M113" s="43"/>
      <c r="N113" s="43"/>
      <c r="O113" s="43"/>
      <c r="P113" s="43"/>
      <c r="Q113" s="43"/>
      <c r="R113" s="43"/>
      <c r="S113" s="43"/>
      <c r="T113" s="43"/>
      <c r="U113" s="43"/>
      <c r="V113" s="43"/>
      <c r="W113" s="43"/>
      <c r="X113" s="43"/>
      <c r="Y113" s="23"/>
      <c r="Z113" s="40"/>
    </row>
    <row r="114" spans="1:26" ht="15.75" hidden="1" customHeight="1">
      <c r="A114" s="43"/>
      <c r="B114" s="43"/>
      <c r="C114" s="43"/>
      <c r="D114" s="43"/>
      <c r="E114" s="43"/>
      <c r="F114" s="43"/>
      <c r="G114" s="43"/>
      <c r="H114" s="43"/>
      <c r="I114" s="43"/>
      <c r="J114" s="43"/>
      <c r="K114" s="43"/>
      <c r="L114" s="43"/>
      <c r="M114" s="43"/>
      <c r="N114" s="43"/>
      <c r="O114" s="43"/>
      <c r="P114" s="43"/>
      <c r="Q114" s="43"/>
      <c r="R114" s="43"/>
      <c r="S114" s="43"/>
      <c r="T114" s="43"/>
      <c r="U114" s="43"/>
      <c r="V114" s="43"/>
      <c r="W114" s="43"/>
      <c r="X114" s="43"/>
      <c r="Y114" s="23"/>
      <c r="Z114" s="40"/>
    </row>
    <row r="115" spans="1:26" ht="15.75" hidden="1" customHeight="1">
      <c r="A115" s="43"/>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23"/>
      <c r="Z115" s="40"/>
    </row>
    <row r="116" spans="1:26" ht="15.75" hidden="1" customHeight="1">
      <c r="A116" s="43"/>
      <c r="B116" s="43"/>
      <c r="C116" s="43"/>
      <c r="D116" s="43"/>
      <c r="E116" s="43"/>
      <c r="F116" s="43"/>
      <c r="G116" s="43"/>
      <c r="H116" s="43"/>
      <c r="I116" s="43"/>
      <c r="J116" s="43"/>
      <c r="K116" s="43"/>
      <c r="L116" s="43"/>
      <c r="M116" s="43"/>
      <c r="N116" s="43"/>
      <c r="O116" s="43"/>
      <c r="P116" s="43"/>
      <c r="Q116" s="43"/>
      <c r="R116" s="43"/>
      <c r="S116" s="43"/>
      <c r="T116" s="43"/>
      <c r="U116" s="43"/>
      <c r="V116" s="43"/>
      <c r="W116" s="43"/>
      <c r="X116" s="43"/>
      <c r="Y116" s="23"/>
      <c r="Z116" s="40"/>
    </row>
    <row r="117" spans="1:26" ht="15.75" hidden="1" customHeight="1">
      <c r="A117" s="43"/>
      <c r="B117" s="43"/>
      <c r="C117" s="43"/>
      <c r="D117" s="43"/>
      <c r="E117" s="43"/>
      <c r="F117" s="43"/>
      <c r="G117" s="43"/>
      <c r="H117" s="43"/>
      <c r="I117" s="43"/>
      <c r="J117" s="43"/>
      <c r="K117" s="43"/>
      <c r="L117" s="43"/>
      <c r="M117" s="43"/>
      <c r="N117" s="43"/>
      <c r="O117" s="43"/>
      <c r="P117" s="43"/>
      <c r="Q117" s="43"/>
      <c r="R117" s="43"/>
      <c r="S117" s="43"/>
      <c r="T117" s="43"/>
      <c r="U117" s="43"/>
      <c r="V117" s="43"/>
      <c r="W117" s="43"/>
      <c r="X117" s="43"/>
      <c r="Y117" s="23"/>
      <c r="Z117" s="40"/>
    </row>
    <row r="118" spans="1:26" ht="15.75" hidden="1" customHeight="1">
      <c r="A118" s="43"/>
      <c r="B118" s="43"/>
      <c r="C118" s="43"/>
      <c r="D118" s="43"/>
      <c r="E118" s="43"/>
      <c r="F118" s="43"/>
      <c r="G118" s="43"/>
      <c r="H118" s="43"/>
      <c r="I118" s="43"/>
      <c r="J118" s="43"/>
      <c r="K118" s="43"/>
      <c r="L118" s="43"/>
      <c r="M118" s="43"/>
      <c r="N118" s="43"/>
      <c r="O118" s="43"/>
      <c r="P118" s="43"/>
      <c r="Q118" s="43"/>
      <c r="R118" s="43"/>
      <c r="S118" s="43"/>
      <c r="T118" s="43"/>
      <c r="U118" s="43"/>
      <c r="V118" s="43"/>
      <c r="W118" s="43"/>
      <c r="X118" s="43"/>
      <c r="Y118" s="23"/>
      <c r="Z118" s="40"/>
    </row>
    <row r="119" spans="1:26" ht="15.75" hidden="1" customHeight="1">
      <c r="A119" s="43"/>
      <c r="B119" s="43"/>
      <c r="C119" s="43"/>
      <c r="D119" s="43"/>
      <c r="E119" s="43"/>
      <c r="F119" s="43"/>
      <c r="G119" s="43"/>
      <c r="H119" s="43"/>
      <c r="I119" s="43"/>
      <c r="J119" s="43"/>
      <c r="K119" s="43"/>
      <c r="L119" s="43"/>
      <c r="M119" s="43"/>
      <c r="N119" s="43"/>
      <c r="O119" s="43"/>
      <c r="P119" s="43"/>
      <c r="Q119" s="43"/>
      <c r="R119" s="43"/>
      <c r="S119" s="43"/>
      <c r="T119" s="43"/>
      <c r="U119" s="43"/>
      <c r="V119" s="43"/>
      <c r="W119" s="43"/>
      <c r="X119" s="43"/>
      <c r="Y119" s="23"/>
      <c r="Z119" s="40"/>
    </row>
    <row r="120" spans="1:26" ht="15.75" hidden="1" customHeight="1">
      <c r="A120" s="43"/>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23"/>
      <c r="Z120" s="40"/>
    </row>
    <row r="121" spans="1:26" ht="15.75" hidden="1" customHeight="1">
      <c r="A121" s="43"/>
      <c r="B121" s="43"/>
      <c r="C121" s="43"/>
      <c r="D121" s="43"/>
      <c r="E121" s="43"/>
      <c r="F121" s="43"/>
      <c r="G121" s="43"/>
      <c r="H121" s="43"/>
      <c r="I121" s="43"/>
      <c r="J121" s="43"/>
      <c r="K121" s="43"/>
      <c r="L121" s="43"/>
      <c r="M121" s="43"/>
      <c r="N121" s="43"/>
      <c r="O121" s="43"/>
      <c r="P121" s="43"/>
      <c r="Q121" s="43"/>
      <c r="R121" s="43"/>
      <c r="S121" s="43"/>
      <c r="T121" s="43"/>
      <c r="U121" s="43"/>
      <c r="V121" s="43"/>
      <c r="W121" s="43"/>
      <c r="X121" s="43"/>
      <c r="Y121" s="23"/>
      <c r="Z121" s="40"/>
    </row>
    <row r="122" spans="1:26" ht="15.75" hidden="1" customHeight="1">
      <c r="A122" s="43"/>
      <c r="B122" s="43"/>
      <c r="C122" s="43"/>
      <c r="D122" s="43"/>
      <c r="E122" s="43"/>
      <c r="F122" s="43"/>
      <c r="G122" s="43"/>
      <c r="H122" s="43"/>
      <c r="I122" s="43"/>
      <c r="J122" s="43"/>
      <c r="K122" s="43"/>
      <c r="L122" s="43"/>
      <c r="M122" s="43"/>
      <c r="N122" s="43"/>
      <c r="O122" s="43"/>
      <c r="P122" s="43"/>
      <c r="Q122" s="43"/>
      <c r="R122" s="43"/>
      <c r="S122" s="43"/>
      <c r="T122" s="43"/>
      <c r="U122" s="43"/>
      <c r="V122" s="43"/>
      <c r="W122" s="43"/>
      <c r="X122" s="43"/>
      <c r="Y122" s="23"/>
      <c r="Z122" s="40"/>
    </row>
    <row r="123" spans="1:26" ht="15.75" hidden="1" customHeight="1">
      <c r="A123" s="43"/>
      <c r="B123" s="43"/>
      <c r="C123" s="43"/>
      <c r="D123" s="43"/>
      <c r="E123" s="43"/>
      <c r="F123" s="43"/>
      <c r="G123" s="43"/>
      <c r="H123" s="43"/>
      <c r="I123" s="43"/>
      <c r="J123" s="43"/>
      <c r="K123" s="43"/>
      <c r="L123" s="43"/>
      <c r="M123" s="43"/>
      <c r="N123" s="43"/>
      <c r="O123" s="43"/>
      <c r="P123" s="43"/>
      <c r="Q123" s="43"/>
      <c r="R123" s="43"/>
      <c r="S123" s="43"/>
      <c r="T123" s="43"/>
      <c r="U123" s="43"/>
      <c r="V123" s="43"/>
      <c r="W123" s="43"/>
      <c r="X123" s="43"/>
      <c r="Y123" s="23"/>
      <c r="Z123" s="40"/>
    </row>
    <row r="124" spans="1:26" ht="15.75" hidden="1" customHeight="1">
      <c r="A124" s="43"/>
      <c r="B124" s="43"/>
      <c r="C124" s="43"/>
      <c r="D124" s="43"/>
      <c r="E124" s="43"/>
      <c r="F124" s="43"/>
      <c r="G124" s="43"/>
      <c r="H124" s="43"/>
      <c r="I124" s="43"/>
      <c r="J124" s="43"/>
      <c r="K124" s="43"/>
      <c r="L124" s="43"/>
      <c r="M124" s="43"/>
      <c r="N124" s="43"/>
      <c r="O124" s="43"/>
      <c r="P124" s="43"/>
      <c r="Q124" s="43"/>
      <c r="R124" s="43"/>
      <c r="S124" s="43"/>
      <c r="T124" s="43"/>
      <c r="U124" s="43"/>
      <c r="V124" s="43"/>
      <c r="W124" s="43"/>
      <c r="X124" s="43"/>
      <c r="Y124" s="23"/>
      <c r="Z124" s="40"/>
    </row>
    <row r="125" spans="1:26" ht="15.75" hidden="1" customHeight="1">
      <c r="A125" s="43"/>
      <c r="B125" s="43"/>
      <c r="C125" s="43"/>
      <c r="D125" s="43"/>
      <c r="E125" s="43"/>
      <c r="F125" s="43"/>
      <c r="G125" s="43"/>
      <c r="H125" s="43"/>
      <c r="I125" s="43"/>
      <c r="J125" s="43"/>
      <c r="K125" s="43"/>
      <c r="L125" s="43"/>
      <c r="M125" s="43"/>
      <c r="N125" s="43"/>
      <c r="O125" s="43"/>
      <c r="P125" s="43"/>
      <c r="Q125" s="43"/>
      <c r="R125" s="43"/>
      <c r="S125" s="43"/>
      <c r="T125" s="43"/>
      <c r="U125" s="43"/>
      <c r="V125" s="43"/>
      <c r="W125" s="43"/>
      <c r="X125" s="43"/>
      <c r="Y125" s="23"/>
      <c r="Z125" s="40"/>
    </row>
    <row r="126" spans="1:26" ht="15.75" hidden="1" customHeight="1">
      <c r="A126" s="43"/>
      <c r="B126" s="43"/>
      <c r="C126" s="43"/>
      <c r="D126" s="43"/>
      <c r="E126" s="43"/>
      <c r="F126" s="43"/>
      <c r="G126" s="43"/>
      <c r="H126" s="43"/>
      <c r="I126" s="43"/>
      <c r="J126" s="43"/>
      <c r="K126" s="43"/>
      <c r="L126" s="43"/>
      <c r="M126" s="43"/>
      <c r="N126" s="43"/>
      <c r="O126" s="43"/>
      <c r="P126" s="43"/>
      <c r="Q126" s="43"/>
      <c r="R126" s="43"/>
      <c r="S126" s="43"/>
      <c r="T126" s="43"/>
      <c r="U126" s="43"/>
      <c r="V126" s="43"/>
      <c r="W126" s="43"/>
      <c r="X126" s="43"/>
      <c r="Y126" s="23"/>
      <c r="Z126" s="40"/>
    </row>
    <row r="127" spans="1:26" ht="15.75" hidden="1" customHeight="1">
      <c r="A127" s="43"/>
      <c r="B127" s="43"/>
      <c r="C127" s="43"/>
      <c r="D127" s="43"/>
      <c r="E127" s="43"/>
      <c r="F127" s="43"/>
      <c r="G127" s="43"/>
      <c r="H127" s="43"/>
      <c r="I127" s="43"/>
      <c r="J127" s="43"/>
      <c r="K127" s="43"/>
      <c r="L127" s="43"/>
      <c r="M127" s="43"/>
      <c r="N127" s="43"/>
      <c r="O127" s="43"/>
      <c r="P127" s="43"/>
      <c r="Q127" s="43"/>
      <c r="R127" s="43"/>
      <c r="S127" s="43"/>
      <c r="T127" s="43"/>
      <c r="U127" s="43"/>
      <c r="V127" s="43"/>
      <c r="W127" s="43"/>
      <c r="X127" s="43"/>
      <c r="Y127" s="23"/>
      <c r="Z127" s="40"/>
    </row>
    <row r="128" spans="1:26" ht="15.75" hidden="1" customHeight="1">
      <c r="A128" s="43"/>
      <c r="B128" s="43"/>
      <c r="C128" s="43"/>
      <c r="D128" s="43"/>
      <c r="E128" s="43"/>
      <c r="F128" s="43"/>
      <c r="G128" s="43"/>
      <c r="H128" s="43"/>
      <c r="I128" s="43"/>
      <c r="J128" s="43"/>
      <c r="K128" s="43"/>
      <c r="L128" s="43"/>
      <c r="M128" s="43"/>
      <c r="N128" s="43"/>
      <c r="O128" s="43"/>
      <c r="P128" s="43"/>
      <c r="Q128" s="43"/>
      <c r="R128" s="43"/>
      <c r="S128" s="43"/>
      <c r="T128" s="43"/>
      <c r="U128" s="43"/>
      <c r="V128" s="43"/>
      <c r="W128" s="43"/>
      <c r="X128" s="43"/>
      <c r="Y128" s="23"/>
      <c r="Z128" s="40"/>
    </row>
    <row r="129" spans="1:26" ht="15.75" hidden="1" customHeight="1">
      <c r="A129" s="43"/>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23"/>
      <c r="Z129" s="40"/>
    </row>
    <row r="130" spans="1:26" ht="15.75" hidden="1" customHeight="1">
      <c r="A130" s="43"/>
      <c r="B130" s="43"/>
      <c r="C130" s="43"/>
      <c r="D130" s="43"/>
      <c r="E130" s="43"/>
      <c r="F130" s="43"/>
      <c r="G130" s="43"/>
      <c r="H130" s="43"/>
      <c r="I130" s="43"/>
      <c r="J130" s="43"/>
      <c r="K130" s="43"/>
      <c r="L130" s="43"/>
      <c r="M130" s="43"/>
      <c r="N130" s="43"/>
      <c r="O130" s="43"/>
      <c r="P130" s="43"/>
      <c r="Q130" s="43"/>
      <c r="R130" s="43"/>
      <c r="S130" s="43"/>
      <c r="T130" s="43"/>
      <c r="U130" s="43"/>
      <c r="V130" s="43"/>
      <c r="W130" s="43"/>
      <c r="X130" s="43"/>
      <c r="Y130" s="23"/>
      <c r="Z130" s="40"/>
    </row>
    <row r="131" spans="1:26" ht="15.75" hidden="1" customHeight="1">
      <c r="A131" s="43"/>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23"/>
      <c r="Z131" s="40"/>
    </row>
    <row r="132" spans="1:26" ht="15.75" hidden="1" customHeight="1">
      <c r="A132" s="43"/>
      <c r="B132" s="43"/>
      <c r="C132" s="43"/>
      <c r="D132" s="43"/>
      <c r="E132" s="43"/>
      <c r="F132" s="43"/>
      <c r="G132" s="43"/>
      <c r="H132" s="43"/>
      <c r="I132" s="43"/>
      <c r="J132" s="43"/>
      <c r="K132" s="43"/>
      <c r="L132" s="43"/>
      <c r="M132" s="43"/>
      <c r="N132" s="43"/>
      <c r="O132" s="43"/>
      <c r="P132" s="43"/>
      <c r="Q132" s="43"/>
      <c r="R132" s="43"/>
      <c r="S132" s="43"/>
      <c r="T132" s="43"/>
      <c r="U132" s="43"/>
      <c r="V132" s="43"/>
      <c r="W132" s="43"/>
      <c r="X132" s="43"/>
      <c r="Y132" s="23"/>
      <c r="Z132" s="40"/>
    </row>
    <row r="133" spans="1:26" ht="15.75" hidden="1" customHeight="1">
      <c r="A133" s="43"/>
      <c r="B133" s="43"/>
      <c r="C133" s="43"/>
      <c r="D133" s="43"/>
      <c r="E133" s="43"/>
      <c r="F133" s="43"/>
      <c r="G133" s="43"/>
      <c r="H133" s="43"/>
      <c r="I133" s="43"/>
      <c r="J133" s="43"/>
      <c r="K133" s="43"/>
      <c r="L133" s="43"/>
      <c r="M133" s="43"/>
      <c r="N133" s="43"/>
      <c r="O133" s="43"/>
      <c r="P133" s="43"/>
      <c r="Q133" s="43"/>
      <c r="R133" s="43"/>
      <c r="S133" s="43"/>
      <c r="T133" s="43"/>
      <c r="U133" s="43"/>
      <c r="V133" s="43"/>
      <c r="W133" s="43"/>
      <c r="X133" s="43"/>
      <c r="Y133" s="23"/>
      <c r="Z133" s="40"/>
    </row>
    <row r="134" spans="1:26" ht="15.75" hidden="1" customHeight="1">
      <c r="A134" s="43"/>
      <c r="B134" s="43"/>
      <c r="C134" s="43"/>
      <c r="D134" s="43"/>
      <c r="E134" s="43"/>
      <c r="F134" s="43"/>
      <c r="G134" s="43"/>
      <c r="H134" s="43"/>
      <c r="I134" s="43"/>
      <c r="J134" s="43"/>
      <c r="K134" s="43"/>
      <c r="L134" s="43"/>
      <c r="M134" s="43"/>
      <c r="N134" s="43"/>
      <c r="O134" s="43"/>
      <c r="P134" s="43"/>
      <c r="Q134" s="43"/>
      <c r="R134" s="43"/>
      <c r="S134" s="43"/>
      <c r="T134" s="43"/>
      <c r="U134" s="43"/>
      <c r="V134" s="43"/>
      <c r="W134" s="43"/>
      <c r="X134" s="43"/>
      <c r="Y134" s="23"/>
      <c r="Z134" s="40"/>
    </row>
    <row r="135" spans="1:26" ht="15.75" hidden="1" customHeight="1">
      <c r="A135" s="43"/>
      <c r="B135" s="43"/>
      <c r="C135" s="43"/>
      <c r="D135" s="43"/>
      <c r="E135" s="43"/>
      <c r="F135" s="43"/>
      <c r="G135" s="43"/>
      <c r="H135" s="43"/>
      <c r="I135" s="43"/>
      <c r="J135" s="43"/>
      <c r="K135" s="43"/>
      <c r="L135" s="43"/>
      <c r="M135" s="43"/>
      <c r="N135" s="43"/>
      <c r="O135" s="43"/>
      <c r="P135" s="43"/>
      <c r="Q135" s="43"/>
      <c r="R135" s="43"/>
      <c r="S135" s="43"/>
      <c r="T135" s="43"/>
      <c r="U135" s="43"/>
      <c r="V135" s="43"/>
      <c r="W135" s="43"/>
      <c r="X135" s="43"/>
      <c r="Y135" s="23"/>
      <c r="Z135" s="40"/>
    </row>
    <row r="136" spans="1:26" ht="15.75" hidden="1" customHeight="1">
      <c r="A136" s="43"/>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23"/>
      <c r="Z136" s="40"/>
    </row>
    <row r="137" spans="1:26" ht="15.75" hidden="1" customHeight="1">
      <c r="A137" s="43"/>
      <c r="B137" s="43"/>
      <c r="C137" s="43"/>
      <c r="D137" s="43"/>
      <c r="E137" s="43"/>
      <c r="F137" s="43"/>
      <c r="G137" s="43"/>
      <c r="H137" s="43"/>
      <c r="I137" s="43"/>
      <c r="J137" s="43"/>
      <c r="K137" s="43"/>
      <c r="L137" s="43"/>
      <c r="M137" s="43"/>
      <c r="N137" s="43"/>
      <c r="O137" s="43"/>
      <c r="P137" s="43"/>
      <c r="Q137" s="43"/>
      <c r="R137" s="43"/>
      <c r="S137" s="43"/>
      <c r="T137" s="43"/>
      <c r="U137" s="43"/>
      <c r="V137" s="43"/>
      <c r="W137" s="43"/>
      <c r="X137" s="43"/>
      <c r="Y137" s="23"/>
      <c r="Z137" s="40"/>
    </row>
    <row r="138" spans="1:26" ht="15.75" hidden="1" customHeight="1">
      <c r="A138" s="43"/>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23"/>
      <c r="Z138" s="40"/>
    </row>
    <row r="139" spans="1:26" ht="15.75" hidden="1" customHeight="1">
      <c r="A139" s="43"/>
      <c r="B139" s="43"/>
      <c r="C139" s="43"/>
      <c r="D139" s="43"/>
      <c r="E139" s="43"/>
      <c r="F139" s="43"/>
      <c r="G139" s="43"/>
      <c r="H139" s="43"/>
      <c r="I139" s="43"/>
      <c r="J139" s="43"/>
      <c r="K139" s="43"/>
      <c r="L139" s="43"/>
      <c r="M139" s="43"/>
      <c r="N139" s="43"/>
      <c r="O139" s="43"/>
      <c r="P139" s="43"/>
      <c r="Q139" s="43"/>
      <c r="R139" s="43"/>
      <c r="S139" s="43"/>
      <c r="T139" s="43"/>
      <c r="U139" s="43"/>
      <c r="V139" s="43"/>
      <c r="W139" s="43"/>
      <c r="X139" s="43"/>
      <c r="Y139" s="23"/>
      <c r="Z139" s="40"/>
    </row>
    <row r="140" spans="1:26" ht="15.75" hidden="1" customHeight="1">
      <c r="A140" s="43"/>
      <c r="B140" s="43"/>
      <c r="C140" s="43"/>
      <c r="D140" s="43"/>
      <c r="E140" s="43"/>
      <c r="F140" s="43"/>
      <c r="G140" s="43"/>
      <c r="H140" s="43"/>
      <c r="I140" s="43"/>
      <c r="J140" s="43"/>
      <c r="K140" s="43"/>
      <c r="L140" s="43"/>
      <c r="M140" s="43"/>
      <c r="N140" s="43"/>
      <c r="O140" s="43"/>
      <c r="P140" s="43"/>
      <c r="Q140" s="43"/>
      <c r="R140" s="43"/>
      <c r="S140" s="43"/>
      <c r="T140" s="43"/>
      <c r="U140" s="43"/>
      <c r="V140" s="43"/>
      <c r="W140" s="43"/>
      <c r="X140" s="43"/>
      <c r="Y140" s="23"/>
      <c r="Z140" s="40"/>
    </row>
    <row r="141" spans="1:26" ht="15.75" hidden="1" customHeight="1">
      <c r="A141" s="43"/>
      <c r="B141" s="43"/>
      <c r="C141" s="43"/>
      <c r="D141" s="43"/>
      <c r="E141" s="43"/>
      <c r="F141" s="43"/>
      <c r="G141" s="43"/>
      <c r="H141" s="43"/>
      <c r="I141" s="43"/>
      <c r="J141" s="43"/>
      <c r="K141" s="43"/>
      <c r="L141" s="43"/>
      <c r="M141" s="43"/>
      <c r="N141" s="43"/>
      <c r="O141" s="43"/>
      <c r="P141" s="43"/>
      <c r="Q141" s="43"/>
      <c r="R141" s="43"/>
      <c r="S141" s="43"/>
      <c r="T141" s="43"/>
      <c r="U141" s="43"/>
      <c r="V141" s="43"/>
      <c r="W141" s="43"/>
      <c r="X141" s="43"/>
      <c r="Y141" s="23"/>
      <c r="Z141" s="40"/>
    </row>
    <row r="142" spans="1:26" ht="15.75" hidden="1" customHeight="1">
      <c r="A142" s="43"/>
      <c r="B142" s="43"/>
      <c r="C142" s="43"/>
      <c r="D142" s="43"/>
      <c r="E142" s="43"/>
      <c r="F142" s="43"/>
      <c r="G142" s="43"/>
      <c r="H142" s="43"/>
      <c r="I142" s="43"/>
      <c r="J142" s="43"/>
      <c r="K142" s="43"/>
      <c r="L142" s="43"/>
      <c r="M142" s="43"/>
      <c r="N142" s="43"/>
      <c r="O142" s="43"/>
      <c r="P142" s="43"/>
      <c r="Q142" s="43"/>
      <c r="R142" s="43"/>
      <c r="S142" s="43"/>
      <c r="T142" s="43"/>
      <c r="U142" s="43"/>
      <c r="V142" s="43"/>
      <c r="W142" s="43"/>
      <c r="X142" s="43"/>
      <c r="Y142" s="23"/>
      <c r="Z142" s="40"/>
    </row>
    <row r="143" spans="1:26" ht="15.75" hidden="1" customHeight="1">
      <c r="A143" s="43"/>
      <c r="B143" s="43"/>
      <c r="C143" s="43"/>
      <c r="D143" s="43"/>
      <c r="E143" s="43"/>
      <c r="F143" s="43"/>
      <c r="G143" s="43"/>
      <c r="H143" s="43"/>
      <c r="I143" s="43"/>
      <c r="J143" s="43"/>
      <c r="K143" s="43"/>
      <c r="L143" s="43"/>
      <c r="M143" s="43"/>
      <c r="N143" s="43"/>
      <c r="O143" s="43"/>
      <c r="P143" s="43"/>
      <c r="Q143" s="43"/>
      <c r="R143" s="43"/>
      <c r="S143" s="43"/>
      <c r="T143" s="43"/>
      <c r="U143" s="43"/>
      <c r="V143" s="43"/>
      <c r="W143" s="43"/>
      <c r="X143" s="43"/>
      <c r="Y143" s="23"/>
      <c r="Z143" s="40"/>
    </row>
    <row r="144" spans="1:26" ht="15.75" hidden="1" customHeight="1">
      <c r="A144" s="43"/>
      <c r="B144" s="43"/>
      <c r="C144" s="43"/>
      <c r="D144" s="43"/>
      <c r="E144" s="43"/>
      <c r="F144" s="43"/>
      <c r="G144" s="43"/>
      <c r="H144" s="43"/>
      <c r="I144" s="43"/>
      <c r="J144" s="43"/>
      <c r="K144" s="43"/>
      <c r="L144" s="43"/>
      <c r="M144" s="43"/>
      <c r="N144" s="43"/>
      <c r="O144" s="43"/>
      <c r="P144" s="43"/>
      <c r="Q144" s="43"/>
      <c r="R144" s="43"/>
      <c r="S144" s="43"/>
      <c r="T144" s="43"/>
      <c r="U144" s="43"/>
      <c r="V144" s="43"/>
      <c r="W144" s="43"/>
      <c r="X144" s="43"/>
      <c r="Y144" s="23"/>
      <c r="Z144" s="40"/>
    </row>
    <row r="145" spans="1:26" ht="15.75" hidden="1" customHeight="1">
      <c r="A145" s="43"/>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23"/>
      <c r="Z145" s="40"/>
    </row>
    <row r="146" spans="1:26" ht="15.75" hidden="1" customHeight="1">
      <c r="A146" s="43"/>
      <c r="B146" s="43"/>
      <c r="C146" s="43"/>
      <c r="D146" s="43"/>
      <c r="E146" s="43"/>
      <c r="F146" s="43"/>
      <c r="G146" s="43"/>
      <c r="H146" s="43"/>
      <c r="I146" s="43"/>
      <c r="J146" s="43"/>
      <c r="K146" s="43"/>
      <c r="L146" s="43"/>
      <c r="M146" s="43"/>
      <c r="N146" s="43"/>
      <c r="O146" s="43"/>
      <c r="P146" s="43"/>
      <c r="Q146" s="43"/>
      <c r="R146" s="43"/>
      <c r="S146" s="43"/>
      <c r="T146" s="43"/>
      <c r="U146" s="43"/>
      <c r="V146" s="43"/>
      <c r="W146" s="43"/>
      <c r="X146" s="43"/>
      <c r="Y146" s="23"/>
      <c r="Z146" s="40"/>
    </row>
    <row r="147" spans="1:26" ht="15.75" hidden="1" customHeight="1">
      <c r="A147" s="43"/>
      <c r="B147" s="43"/>
      <c r="C147" s="43"/>
      <c r="D147" s="43"/>
      <c r="E147" s="43"/>
      <c r="F147" s="43"/>
      <c r="G147" s="43"/>
      <c r="H147" s="43"/>
      <c r="I147" s="43"/>
      <c r="J147" s="43"/>
      <c r="K147" s="43"/>
      <c r="L147" s="43"/>
      <c r="M147" s="43"/>
      <c r="N147" s="43"/>
      <c r="O147" s="43"/>
      <c r="P147" s="43"/>
      <c r="Q147" s="43"/>
      <c r="R147" s="43"/>
      <c r="S147" s="43"/>
      <c r="T147" s="43"/>
      <c r="U147" s="43"/>
      <c r="V147" s="43"/>
      <c r="W147" s="43"/>
      <c r="X147" s="43"/>
      <c r="Y147" s="23"/>
      <c r="Z147" s="40"/>
    </row>
    <row r="148" spans="1:26" ht="15.75" hidden="1" customHeight="1">
      <c r="A148" s="43"/>
      <c r="B148" s="43"/>
      <c r="C148" s="43"/>
      <c r="D148" s="43"/>
      <c r="E148" s="43"/>
      <c r="F148" s="43"/>
      <c r="G148" s="43"/>
      <c r="H148" s="43"/>
      <c r="I148" s="43"/>
      <c r="J148" s="43"/>
      <c r="K148" s="43"/>
      <c r="L148" s="43"/>
      <c r="M148" s="43"/>
      <c r="N148" s="43"/>
      <c r="O148" s="43"/>
      <c r="P148" s="43"/>
      <c r="Q148" s="43"/>
      <c r="R148" s="43"/>
      <c r="S148" s="43"/>
      <c r="T148" s="43"/>
      <c r="U148" s="43"/>
      <c r="V148" s="43"/>
      <c r="W148" s="43"/>
      <c r="X148" s="43"/>
      <c r="Y148" s="23"/>
      <c r="Z148" s="40"/>
    </row>
    <row r="149" spans="1:26" ht="15.75" hidden="1" customHeight="1">
      <c r="A149" s="43"/>
      <c r="B149" s="43"/>
      <c r="C149" s="43"/>
      <c r="D149" s="43"/>
      <c r="E149" s="43"/>
      <c r="F149" s="43"/>
      <c r="G149" s="43"/>
      <c r="H149" s="43"/>
      <c r="I149" s="43"/>
      <c r="J149" s="43"/>
      <c r="K149" s="43"/>
      <c r="L149" s="43"/>
      <c r="M149" s="43"/>
      <c r="N149" s="43"/>
      <c r="O149" s="43"/>
      <c r="P149" s="43"/>
      <c r="Q149" s="43"/>
      <c r="R149" s="43"/>
      <c r="S149" s="43"/>
      <c r="T149" s="43"/>
      <c r="U149" s="43"/>
      <c r="V149" s="43"/>
      <c r="W149" s="43"/>
      <c r="X149" s="43"/>
      <c r="Y149" s="23"/>
      <c r="Z149" s="40"/>
    </row>
    <row r="150" spans="1:26" ht="15.75" hidden="1" customHeight="1">
      <c r="A150" s="43"/>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23"/>
      <c r="Z150" s="40"/>
    </row>
    <row r="151" spans="1:26" ht="15.75" hidden="1" customHeight="1">
      <c r="A151" s="43"/>
      <c r="B151" s="43"/>
      <c r="C151" s="43"/>
      <c r="D151" s="43"/>
      <c r="E151" s="43"/>
      <c r="F151" s="43"/>
      <c r="G151" s="43"/>
      <c r="H151" s="43"/>
      <c r="I151" s="43"/>
      <c r="J151" s="43"/>
      <c r="K151" s="43"/>
      <c r="L151" s="43"/>
      <c r="M151" s="43"/>
      <c r="N151" s="43"/>
      <c r="O151" s="43"/>
      <c r="P151" s="43"/>
      <c r="Q151" s="43"/>
      <c r="R151" s="43"/>
      <c r="S151" s="43"/>
      <c r="T151" s="43"/>
      <c r="U151" s="43"/>
      <c r="V151" s="43"/>
      <c r="W151" s="43"/>
      <c r="X151" s="43"/>
      <c r="Y151" s="23"/>
      <c r="Z151" s="40"/>
    </row>
    <row r="152" spans="1:26" ht="15.75" hidden="1" customHeight="1">
      <c r="A152" s="43"/>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23"/>
      <c r="Z152" s="40"/>
    </row>
    <row r="153" spans="1:26" ht="15.75" hidden="1" customHeight="1">
      <c r="A153" s="43"/>
      <c r="B153" s="43"/>
      <c r="C153" s="43"/>
      <c r="D153" s="43"/>
      <c r="E153" s="43"/>
      <c r="F153" s="43"/>
      <c r="G153" s="43"/>
      <c r="H153" s="43"/>
      <c r="I153" s="43"/>
      <c r="J153" s="43"/>
      <c r="K153" s="43"/>
      <c r="L153" s="43"/>
      <c r="M153" s="43"/>
      <c r="N153" s="43"/>
      <c r="O153" s="43"/>
      <c r="P153" s="43"/>
      <c r="Q153" s="43"/>
      <c r="R153" s="43"/>
      <c r="S153" s="43"/>
      <c r="T153" s="43"/>
      <c r="U153" s="43"/>
      <c r="V153" s="43"/>
      <c r="W153" s="43"/>
      <c r="X153" s="43"/>
      <c r="Y153" s="23"/>
      <c r="Z153" s="40"/>
    </row>
    <row r="154" spans="1:26" ht="15.75" hidden="1" customHeight="1">
      <c r="A154" s="43"/>
      <c r="B154" s="43"/>
      <c r="C154" s="43"/>
      <c r="D154" s="43"/>
      <c r="E154" s="43"/>
      <c r="F154" s="43"/>
      <c r="G154" s="43"/>
      <c r="H154" s="43"/>
      <c r="I154" s="43"/>
      <c r="J154" s="43"/>
      <c r="K154" s="43"/>
      <c r="L154" s="43"/>
      <c r="M154" s="43"/>
      <c r="N154" s="43"/>
      <c r="O154" s="43"/>
      <c r="P154" s="43"/>
      <c r="Q154" s="43"/>
      <c r="R154" s="43"/>
      <c r="S154" s="43"/>
      <c r="T154" s="43"/>
      <c r="U154" s="43"/>
      <c r="V154" s="43"/>
      <c r="W154" s="43"/>
      <c r="X154" s="43"/>
      <c r="Y154" s="23"/>
      <c r="Z154" s="40"/>
    </row>
    <row r="155" spans="1:26" ht="15.75" hidden="1" customHeight="1">
      <c r="A155" s="43"/>
      <c r="B155" s="43"/>
      <c r="C155" s="43"/>
      <c r="D155" s="43"/>
      <c r="E155" s="43"/>
      <c r="F155" s="43"/>
      <c r="G155" s="43"/>
      <c r="H155" s="43"/>
      <c r="I155" s="43"/>
      <c r="J155" s="43"/>
      <c r="K155" s="43"/>
      <c r="L155" s="43"/>
      <c r="M155" s="43"/>
      <c r="N155" s="43"/>
      <c r="O155" s="43"/>
      <c r="P155" s="43"/>
      <c r="Q155" s="43"/>
      <c r="R155" s="43"/>
      <c r="S155" s="43"/>
      <c r="T155" s="43"/>
      <c r="U155" s="43"/>
      <c r="V155" s="43"/>
      <c r="W155" s="43"/>
      <c r="X155" s="43"/>
      <c r="Y155" s="23"/>
      <c r="Z155" s="40"/>
    </row>
    <row r="156" spans="1:26" ht="15.75" hidden="1" customHeight="1">
      <c r="A156" s="43"/>
      <c r="B156" s="43"/>
      <c r="C156" s="43"/>
      <c r="D156" s="43"/>
      <c r="E156" s="43"/>
      <c r="F156" s="43"/>
      <c r="G156" s="43"/>
      <c r="H156" s="43"/>
      <c r="I156" s="43"/>
      <c r="J156" s="43"/>
      <c r="K156" s="43"/>
      <c r="L156" s="43"/>
      <c r="M156" s="43"/>
      <c r="N156" s="43"/>
      <c r="O156" s="43"/>
      <c r="P156" s="43"/>
      <c r="Q156" s="43"/>
      <c r="R156" s="43"/>
      <c r="S156" s="43"/>
      <c r="T156" s="43"/>
      <c r="U156" s="43"/>
      <c r="V156" s="43"/>
      <c r="W156" s="43"/>
      <c r="X156" s="43"/>
      <c r="Y156" s="23"/>
      <c r="Z156" s="40"/>
    </row>
    <row r="157" spans="1:26" ht="15.75" hidden="1" customHeight="1">
      <c r="A157" s="43"/>
      <c r="B157" s="43"/>
      <c r="C157" s="43"/>
      <c r="D157" s="43"/>
      <c r="E157" s="43"/>
      <c r="F157" s="43"/>
      <c r="G157" s="43"/>
      <c r="H157" s="43"/>
      <c r="I157" s="43"/>
      <c r="J157" s="43"/>
      <c r="K157" s="43"/>
      <c r="L157" s="43"/>
      <c r="M157" s="43"/>
      <c r="N157" s="43"/>
      <c r="O157" s="43"/>
      <c r="P157" s="43"/>
      <c r="Q157" s="43"/>
      <c r="R157" s="43"/>
      <c r="S157" s="43"/>
      <c r="T157" s="43"/>
      <c r="U157" s="43"/>
      <c r="V157" s="43"/>
      <c r="W157" s="43"/>
      <c r="X157" s="43"/>
      <c r="Y157" s="23"/>
      <c r="Z157" s="40"/>
    </row>
    <row r="158" spans="1:26" ht="15.75" hidden="1" customHeight="1">
      <c r="A158" s="43"/>
      <c r="B158" s="43"/>
      <c r="C158" s="43"/>
      <c r="D158" s="43"/>
      <c r="E158" s="43"/>
      <c r="F158" s="43"/>
      <c r="G158" s="43"/>
      <c r="H158" s="43"/>
      <c r="I158" s="43"/>
      <c r="J158" s="43"/>
      <c r="K158" s="43"/>
      <c r="L158" s="43"/>
      <c r="M158" s="43"/>
      <c r="N158" s="43"/>
      <c r="O158" s="43"/>
      <c r="P158" s="43"/>
      <c r="Q158" s="43"/>
      <c r="R158" s="43"/>
      <c r="S158" s="43"/>
      <c r="T158" s="43"/>
      <c r="U158" s="43"/>
      <c r="V158" s="43"/>
      <c r="W158" s="43"/>
      <c r="X158" s="43"/>
      <c r="Y158" s="23"/>
      <c r="Z158" s="40"/>
    </row>
    <row r="159" spans="1:26" ht="15.75" hidden="1" customHeight="1">
      <c r="A159" s="43"/>
      <c r="B159" s="43"/>
      <c r="C159" s="43"/>
      <c r="D159" s="43"/>
      <c r="E159" s="43"/>
      <c r="F159" s="43"/>
      <c r="G159" s="43"/>
      <c r="H159" s="43"/>
      <c r="I159" s="43"/>
      <c r="J159" s="43"/>
      <c r="K159" s="43"/>
      <c r="L159" s="43"/>
      <c r="M159" s="43"/>
      <c r="N159" s="43"/>
      <c r="O159" s="43"/>
      <c r="P159" s="43"/>
      <c r="Q159" s="43"/>
      <c r="R159" s="43"/>
      <c r="S159" s="43"/>
      <c r="T159" s="43"/>
      <c r="U159" s="43"/>
      <c r="V159" s="43"/>
      <c r="W159" s="43"/>
      <c r="X159" s="43"/>
      <c r="Y159" s="23"/>
      <c r="Z159" s="40"/>
    </row>
    <row r="160" spans="1:26" ht="15.75" hidden="1" customHeight="1">
      <c r="A160" s="43"/>
      <c r="B160" s="43"/>
      <c r="C160" s="43"/>
      <c r="D160" s="43"/>
      <c r="E160" s="43"/>
      <c r="F160" s="43"/>
      <c r="G160" s="43"/>
      <c r="H160" s="43"/>
      <c r="I160" s="43"/>
      <c r="J160" s="43"/>
      <c r="K160" s="43"/>
      <c r="L160" s="43"/>
      <c r="M160" s="43"/>
      <c r="N160" s="43"/>
      <c r="O160" s="43"/>
      <c r="P160" s="43"/>
      <c r="Q160" s="43"/>
      <c r="R160" s="43"/>
      <c r="S160" s="43"/>
      <c r="T160" s="43"/>
      <c r="U160" s="43"/>
      <c r="V160" s="43"/>
      <c r="W160" s="43"/>
      <c r="X160" s="43"/>
      <c r="Y160" s="23"/>
      <c r="Z160" s="40"/>
    </row>
    <row r="161" spans="1:26" ht="15.75" hidden="1" customHeight="1">
      <c r="A161" s="43"/>
      <c r="B161" s="43"/>
      <c r="C161" s="43"/>
      <c r="D161" s="43"/>
      <c r="E161" s="43"/>
      <c r="F161" s="43"/>
      <c r="G161" s="43"/>
      <c r="H161" s="43"/>
      <c r="I161" s="43"/>
      <c r="J161" s="43"/>
      <c r="K161" s="43"/>
      <c r="L161" s="43"/>
      <c r="M161" s="43"/>
      <c r="N161" s="43"/>
      <c r="O161" s="43"/>
      <c r="P161" s="43"/>
      <c r="Q161" s="43"/>
      <c r="R161" s="43"/>
      <c r="S161" s="43"/>
      <c r="T161" s="43"/>
      <c r="U161" s="43"/>
      <c r="V161" s="43"/>
      <c r="W161" s="43"/>
      <c r="X161" s="43"/>
      <c r="Y161" s="23"/>
      <c r="Z161" s="40"/>
    </row>
    <row r="162" spans="1:26" ht="15.75" hidden="1" customHeight="1">
      <c r="A162" s="43"/>
      <c r="B162" s="43"/>
      <c r="C162" s="43"/>
      <c r="D162" s="43"/>
      <c r="E162" s="43"/>
      <c r="F162" s="43"/>
      <c r="G162" s="43"/>
      <c r="H162" s="43"/>
      <c r="I162" s="43"/>
      <c r="J162" s="43"/>
      <c r="K162" s="43"/>
      <c r="L162" s="43"/>
      <c r="M162" s="43"/>
      <c r="N162" s="43"/>
      <c r="O162" s="43"/>
      <c r="P162" s="43"/>
      <c r="Q162" s="43"/>
      <c r="R162" s="43"/>
      <c r="S162" s="43"/>
      <c r="T162" s="43"/>
      <c r="U162" s="43"/>
      <c r="V162" s="43"/>
      <c r="W162" s="43"/>
      <c r="X162" s="43"/>
      <c r="Y162" s="23"/>
      <c r="Z162" s="40"/>
    </row>
    <row r="163" spans="1:26" ht="15.75" hidden="1" customHeight="1">
      <c r="A163" s="43"/>
      <c r="B163" s="43"/>
      <c r="C163" s="43"/>
      <c r="D163" s="43"/>
      <c r="E163" s="43"/>
      <c r="F163" s="43"/>
      <c r="G163" s="43"/>
      <c r="H163" s="43"/>
      <c r="I163" s="43"/>
      <c r="J163" s="43"/>
      <c r="K163" s="43"/>
      <c r="L163" s="43"/>
      <c r="M163" s="43"/>
      <c r="N163" s="43"/>
      <c r="O163" s="43"/>
      <c r="P163" s="43"/>
      <c r="Q163" s="43"/>
      <c r="R163" s="43"/>
      <c r="S163" s="43"/>
      <c r="T163" s="43"/>
      <c r="U163" s="43"/>
      <c r="V163" s="43"/>
      <c r="W163" s="43"/>
      <c r="X163" s="43"/>
      <c r="Y163" s="23"/>
      <c r="Z163" s="40"/>
    </row>
    <row r="164" spans="1:26" ht="15.75" hidden="1" customHeight="1">
      <c r="A164" s="43"/>
      <c r="B164" s="43"/>
      <c r="C164" s="43"/>
      <c r="D164" s="43"/>
      <c r="E164" s="43"/>
      <c r="F164" s="43"/>
      <c r="G164" s="43"/>
      <c r="H164" s="43"/>
      <c r="I164" s="43"/>
      <c r="J164" s="43"/>
      <c r="K164" s="43"/>
      <c r="L164" s="43"/>
      <c r="M164" s="43"/>
      <c r="N164" s="43"/>
      <c r="O164" s="43"/>
      <c r="P164" s="43"/>
      <c r="Q164" s="43"/>
      <c r="R164" s="43"/>
      <c r="S164" s="43"/>
      <c r="T164" s="43"/>
      <c r="U164" s="43"/>
      <c r="V164" s="43"/>
      <c r="W164" s="43"/>
      <c r="X164" s="43"/>
      <c r="Y164" s="23"/>
      <c r="Z164" s="40"/>
    </row>
    <row r="165" spans="1:26" ht="15.75" hidden="1" customHeight="1">
      <c r="A165" s="43"/>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23"/>
      <c r="Z165" s="40"/>
    </row>
    <row r="166" spans="1:26" ht="15.75" hidden="1" customHeight="1">
      <c r="A166" s="43"/>
      <c r="B166" s="43"/>
      <c r="C166" s="43"/>
      <c r="D166" s="43"/>
      <c r="E166" s="43"/>
      <c r="F166" s="43"/>
      <c r="G166" s="43"/>
      <c r="H166" s="43"/>
      <c r="I166" s="43"/>
      <c r="J166" s="43"/>
      <c r="K166" s="43"/>
      <c r="L166" s="43"/>
      <c r="M166" s="43"/>
      <c r="N166" s="43"/>
      <c r="O166" s="43"/>
      <c r="P166" s="43"/>
      <c r="Q166" s="43"/>
      <c r="R166" s="43"/>
      <c r="S166" s="43"/>
      <c r="T166" s="43"/>
      <c r="U166" s="43"/>
      <c r="V166" s="43"/>
      <c r="W166" s="43"/>
      <c r="X166" s="43"/>
      <c r="Y166" s="23"/>
      <c r="Z166" s="40"/>
    </row>
    <row r="167" spans="1:26" ht="15.75" hidden="1" customHeight="1">
      <c r="A167" s="43"/>
      <c r="B167" s="43"/>
      <c r="C167" s="43"/>
      <c r="D167" s="43"/>
      <c r="E167" s="43"/>
      <c r="F167" s="43"/>
      <c r="G167" s="43"/>
      <c r="H167" s="43"/>
      <c r="I167" s="43"/>
      <c r="J167" s="43"/>
      <c r="K167" s="43"/>
      <c r="L167" s="43"/>
      <c r="M167" s="43"/>
      <c r="N167" s="43"/>
      <c r="O167" s="43"/>
      <c r="P167" s="43"/>
      <c r="Q167" s="43"/>
      <c r="R167" s="43"/>
      <c r="S167" s="43"/>
      <c r="T167" s="43"/>
      <c r="U167" s="43"/>
      <c r="V167" s="43"/>
      <c r="W167" s="43"/>
      <c r="X167" s="43"/>
      <c r="Y167" s="23"/>
      <c r="Z167" s="40"/>
    </row>
    <row r="168" spans="1:26" ht="15.75" hidden="1" customHeight="1">
      <c r="A168" s="43"/>
      <c r="B168" s="43"/>
      <c r="C168" s="43"/>
      <c r="D168" s="43"/>
      <c r="E168" s="43"/>
      <c r="F168" s="43"/>
      <c r="G168" s="43"/>
      <c r="H168" s="43"/>
      <c r="I168" s="43"/>
      <c r="J168" s="43"/>
      <c r="K168" s="43"/>
      <c r="L168" s="43"/>
      <c r="M168" s="43"/>
      <c r="N168" s="43"/>
      <c r="O168" s="43"/>
      <c r="P168" s="43"/>
      <c r="Q168" s="43"/>
      <c r="R168" s="43"/>
      <c r="S168" s="43"/>
      <c r="T168" s="43"/>
      <c r="U168" s="43"/>
      <c r="V168" s="43"/>
      <c r="W168" s="43"/>
      <c r="X168" s="43"/>
      <c r="Y168" s="23"/>
      <c r="Z168" s="40"/>
    </row>
    <row r="169" spans="1:26" ht="15.75" hidden="1" customHeight="1">
      <c r="A169" s="43"/>
      <c r="B169" s="43"/>
      <c r="C169" s="43"/>
      <c r="D169" s="43"/>
      <c r="E169" s="43"/>
      <c r="F169" s="43"/>
      <c r="G169" s="43"/>
      <c r="H169" s="43"/>
      <c r="I169" s="43"/>
      <c r="J169" s="43"/>
      <c r="K169" s="43"/>
      <c r="L169" s="43"/>
      <c r="M169" s="43"/>
      <c r="N169" s="43"/>
      <c r="O169" s="43"/>
      <c r="P169" s="43"/>
      <c r="Q169" s="43"/>
      <c r="R169" s="43"/>
      <c r="S169" s="43"/>
      <c r="T169" s="43"/>
      <c r="U169" s="43"/>
      <c r="V169" s="43"/>
      <c r="W169" s="43"/>
      <c r="X169" s="43"/>
      <c r="Y169" s="23"/>
      <c r="Z169" s="40"/>
    </row>
    <row r="170" spans="1:26" ht="15.75" hidden="1" customHeight="1">
      <c r="A170" s="43"/>
      <c r="B170" s="43"/>
      <c r="C170" s="43"/>
      <c r="D170" s="43"/>
      <c r="E170" s="43"/>
      <c r="F170" s="43"/>
      <c r="G170" s="43"/>
      <c r="H170" s="43"/>
      <c r="I170" s="43"/>
      <c r="J170" s="43"/>
      <c r="K170" s="43"/>
      <c r="L170" s="43"/>
      <c r="M170" s="43"/>
      <c r="N170" s="43"/>
      <c r="O170" s="43"/>
      <c r="P170" s="43"/>
      <c r="Q170" s="43"/>
      <c r="R170" s="43"/>
      <c r="S170" s="43"/>
      <c r="T170" s="43"/>
      <c r="U170" s="43"/>
      <c r="V170" s="43"/>
      <c r="W170" s="43"/>
      <c r="X170" s="43"/>
      <c r="Y170" s="23"/>
      <c r="Z170" s="40"/>
    </row>
    <row r="171" spans="1:26" ht="15.75" hidden="1" customHeight="1">
      <c r="A171" s="43"/>
      <c r="B171" s="43"/>
      <c r="C171" s="43"/>
      <c r="D171" s="43"/>
      <c r="E171" s="43"/>
      <c r="F171" s="43"/>
      <c r="G171" s="43"/>
      <c r="H171" s="43"/>
      <c r="I171" s="43"/>
      <c r="J171" s="43"/>
      <c r="K171" s="43"/>
      <c r="L171" s="43"/>
      <c r="M171" s="43"/>
      <c r="N171" s="43"/>
      <c r="O171" s="43"/>
      <c r="P171" s="43"/>
      <c r="Q171" s="43"/>
      <c r="R171" s="43"/>
      <c r="S171" s="43"/>
      <c r="T171" s="43"/>
      <c r="U171" s="43"/>
      <c r="V171" s="43"/>
      <c r="W171" s="43"/>
      <c r="X171" s="43"/>
      <c r="Y171" s="23"/>
      <c r="Z171" s="40"/>
    </row>
    <row r="172" spans="1:26" ht="15.75" hidden="1" customHeight="1">
      <c r="A172" s="43"/>
      <c r="B172" s="43"/>
      <c r="C172" s="43"/>
      <c r="D172" s="43"/>
      <c r="E172" s="43"/>
      <c r="F172" s="43"/>
      <c r="G172" s="43"/>
      <c r="H172" s="43"/>
      <c r="I172" s="43"/>
      <c r="J172" s="43"/>
      <c r="K172" s="43"/>
      <c r="L172" s="43"/>
      <c r="M172" s="43"/>
      <c r="N172" s="43"/>
      <c r="O172" s="43"/>
      <c r="P172" s="43"/>
      <c r="Q172" s="43"/>
      <c r="R172" s="43"/>
      <c r="S172" s="43"/>
      <c r="T172" s="43"/>
      <c r="U172" s="43"/>
      <c r="V172" s="43"/>
      <c r="W172" s="43"/>
      <c r="X172" s="43"/>
      <c r="Y172" s="23"/>
      <c r="Z172" s="40"/>
    </row>
    <row r="173" spans="1:26" ht="15.75" hidden="1" customHeight="1">
      <c r="A173" s="43"/>
      <c r="B173" s="43"/>
      <c r="C173" s="43"/>
      <c r="D173" s="43"/>
      <c r="E173" s="43"/>
      <c r="F173" s="43"/>
      <c r="G173" s="43"/>
      <c r="H173" s="43"/>
      <c r="I173" s="43"/>
      <c r="J173" s="43"/>
      <c r="K173" s="43"/>
      <c r="L173" s="43"/>
      <c r="M173" s="43"/>
      <c r="N173" s="43"/>
      <c r="O173" s="43"/>
      <c r="P173" s="43"/>
      <c r="Q173" s="43"/>
      <c r="R173" s="43"/>
      <c r="S173" s="43"/>
      <c r="T173" s="43"/>
      <c r="U173" s="43"/>
      <c r="V173" s="43"/>
      <c r="W173" s="43"/>
      <c r="X173" s="43"/>
      <c r="Y173" s="23"/>
      <c r="Z173" s="40"/>
    </row>
    <row r="174" spans="1:26" ht="15.75" hidden="1" customHeight="1">
      <c r="A174" s="43"/>
      <c r="B174" s="43"/>
      <c r="C174" s="43"/>
      <c r="D174" s="43"/>
      <c r="E174" s="43"/>
      <c r="F174" s="43"/>
      <c r="G174" s="43"/>
      <c r="H174" s="43"/>
      <c r="I174" s="43"/>
      <c r="J174" s="43"/>
      <c r="K174" s="43"/>
      <c r="L174" s="43"/>
      <c r="M174" s="43"/>
      <c r="N174" s="43"/>
      <c r="O174" s="43"/>
      <c r="P174" s="43"/>
      <c r="Q174" s="43"/>
      <c r="R174" s="43"/>
      <c r="S174" s="43"/>
      <c r="T174" s="43"/>
      <c r="U174" s="43"/>
      <c r="V174" s="43"/>
      <c r="W174" s="43"/>
      <c r="X174" s="43"/>
      <c r="Y174" s="23"/>
      <c r="Z174" s="40"/>
    </row>
    <row r="175" spans="1:26" ht="15.75" hidden="1" customHeight="1">
      <c r="A175" s="43"/>
      <c r="B175" s="43"/>
      <c r="C175" s="43"/>
      <c r="D175" s="43"/>
      <c r="E175" s="43"/>
      <c r="F175" s="43"/>
      <c r="G175" s="43"/>
      <c r="H175" s="43"/>
      <c r="I175" s="43"/>
      <c r="J175" s="43"/>
      <c r="K175" s="43"/>
      <c r="L175" s="43"/>
      <c r="M175" s="43"/>
      <c r="N175" s="43"/>
      <c r="O175" s="43"/>
      <c r="P175" s="43"/>
      <c r="Q175" s="43"/>
      <c r="R175" s="43"/>
      <c r="S175" s="43"/>
      <c r="T175" s="43"/>
      <c r="U175" s="43"/>
      <c r="V175" s="43"/>
      <c r="W175" s="43"/>
      <c r="X175" s="43"/>
      <c r="Y175" s="23"/>
      <c r="Z175" s="40"/>
    </row>
    <row r="176" spans="1:26" ht="15.75" hidden="1" customHeight="1">
      <c r="A176" s="43"/>
      <c r="B176" s="43"/>
      <c r="C176" s="43"/>
      <c r="D176" s="43"/>
      <c r="E176" s="43"/>
      <c r="F176" s="43"/>
      <c r="G176" s="43"/>
      <c r="H176" s="43"/>
      <c r="I176" s="43"/>
      <c r="J176" s="43"/>
      <c r="K176" s="43"/>
      <c r="L176" s="43"/>
      <c r="M176" s="43"/>
      <c r="N176" s="43"/>
      <c r="O176" s="43"/>
      <c r="P176" s="43"/>
      <c r="Q176" s="43"/>
      <c r="R176" s="43"/>
      <c r="S176" s="43"/>
      <c r="T176" s="43"/>
      <c r="U176" s="43"/>
      <c r="V176" s="43"/>
      <c r="W176" s="43"/>
      <c r="X176" s="43"/>
      <c r="Y176" s="23"/>
      <c r="Z176" s="40"/>
    </row>
    <row r="177" spans="1:26" ht="15.75" hidden="1" customHeight="1">
      <c r="A177" s="43"/>
      <c r="B177" s="43"/>
      <c r="C177" s="43"/>
      <c r="D177" s="43"/>
      <c r="E177" s="43"/>
      <c r="F177" s="43"/>
      <c r="G177" s="43"/>
      <c r="H177" s="43"/>
      <c r="I177" s="43"/>
      <c r="J177" s="43"/>
      <c r="K177" s="43"/>
      <c r="L177" s="43"/>
      <c r="M177" s="43"/>
      <c r="N177" s="43"/>
      <c r="O177" s="43"/>
      <c r="P177" s="43"/>
      <c r="Q177" s="43"/>
      <c r="R177" s="43"/>
      <c r="S177" s="43"/>
      <c r="T177" s="43"/>
      <c r="U177" s="43"/>
      <c r="V177" s="43"/>
      <c r="W177" s="43"/>
      <c r="X177" s="43"/>
      <c r="Y177" s="23"/>
      <c r="Z177" s="40"/>
    </row>
    <row r="178" spans="1:26" ht="15.75" hidden="1" customHeight="1">
      <c r="A178" s="43"/>
      <c r="B178" s="43"/>
      <c r="C178" s="43"/>
      <c r="D178" s="43"/>
      <c r="E178" s="43"/>
      <c r="F178" s="43"/>
      <c r="G178" s="43"/>
      <c r="H178" s="43"/>
      <c r="I178" s="43"/>
      <c r="J178" s="43"/>
      <c r="K178" s="43"/>
      <c r="L178" s="43"/>
      <c r="M178" s="43"/>
      <c r="N178" s="43"/>
      <c r="O178" s="43"/>
      <c r="P178" s="43"/>
      <c r="Q178" s="43"/>
      <c r="R178" s="43"/>
      <c r="S178" s="43"/>
      <c r="T178" s="43"/>
      <c r="U178" s="43"/>
      <c r="V178" s="43"/>
      <c r="W178" s="43"/>
      <c r="X178" s="43"/>
      <c r="Y178" s="23"/>
      <c r="Z178" s="40"/>
    </row>
    <row r="179" spans="1:26" ht="15.75" hidden="1" customHeight="1">
      <c r="A179" s="43"/>
      <c r="B179" s="43"/>
      <c r="C179" s="43"/>
      <c r="D179" s="43"/>
      <c r="E179" s="43"/>
      <c r="F179" s="43"/>
      <c r="G179" s="43"/>
      <c r="H179" s="43"/>
      <c r="I179" s="43"/>
      <c r="J179" s="43"/>
      <c r="K179" s="43"/>
      <c r="L179" s="43"/>
      <c r="M179" s="43"/>
      <c r="N179" s="43"/>
      <c r="O179" s="43"/>
      <c r="P179" s="43"/>
      <c r="Q179" s="43"/>
      <c r="R179" s="43"/>
      <c r="S179" s="43"/>
      <c r="T179" s="43"/>
      <c r="U179" s="43"/>
      <c r="V179" s="43"/>
      <c r="W179" s="43"/>
      <c r="X179" s="43"/>
      <c r="Y179" s="23"/>
      <c r="Z179" s="40"/>
    </row>
    <row r="180" spans="1:26" ht="15.75" hidden="1" customHeight="1">
      <c r="A180" s="43"/>
      <c r="B180" s="43"/>
      <c r="C180" s="43"/>
      <c r="D180" s="43"/>
      <c r="E180" s="43"/>
      <c r="F180" s="43"/>
      <c r="G180" s="43"/>
      <c r="H180" s="43"/>
      <c r="I180" s="43"/>
      <c r="J180" s="43"/>
      <c r="K180" s="43"/>
      <c r="L180" s="43"/>
      <c r="M180" s="43"/>
      <c r="N180" s="43"/>
      <c r="O180" s="43"/>
      <c r="P180" s="43"/>
      <c r="Q180" s="43"/>
      <c r="R180" s="43"/>
      <c r="S180" s="43"/>
      <c r="T180" s="43"/>
      <c r="U180" s="43"/>
      <c r="V180" s="43"/>
      <c r="W180" s="43"/>
      <c r="X180" s="43"/>
      <c r="Y180" s="23"/>
      <c r="Z180" s="40"/>
    </row>
    <row r="181" spans="1:26" ht="15.75" hidden="1" customHeight="1">
      <c r="A181" s="43"/>
      <c r="B181" s="43"/>
      <c r="C181" s="43"/>
      <c r="D181" s="43"/>
      <c r="E181" s="43"/>
      <c r="F181" s="43"/>
      <c r="G181" s="43"/>
      <c r="H181" s="43"/>
      <c r="I181" s="43"/>
      <c r="J181" s="43"/>
      <c r="K181" s="43"/>
      <c r="L181" s="43"/>
      <c r="M181" s="43"/>
      <c r="N181" s="43"/>
      <c r="O181" s="43"/>
      <c r="P181" s="43"/>
      <c r="Q181" s="43"/>
      <c r="R181" s="43"/>
      <c r="S181" s="43"/>
      <c r="T181" s="43"/>
      <c r="U181" s="43"/>
      <c r="V181" s="43"/>
      <c r="W181" s="43"/>
      <c r="X181" s="43"/>
      <c r="Y181" s="23"/>
      <c r="Z181" s="40"/>
    </row>
    <row r="182" spans="1:26" ht="15.75" hidden="1" customHeight="1">
      <c r="A182" s="43"/>
      <c r="B182" s="43"/>
      <c r="C182" s="43"/>
      <c r="D182" s="43"/>
      <c r="E182" s="43"/>
      <c r="F182" s="43"/>
      <c r="G182" s="43"/>
      <c r="H182" s="43"/>
      <c r="I182" s="43"/>
      <c r="J182" s="43"/>
      <c r="K182" s="43"/>
      <c r="L182" s="43"/>
      <c r="M182" s="43"/>
      <c r="N182" s="43"/>
      <c r="O182" s="43"/>
      <c r="P182" s="43"/>
      <c r="Q182" s="43"/>
      <c r="R182" s="43"/>
      <c r="S182" s="43"/>
      <c r="T182" s="43"/>
      <c r="U182" s="43"/>
      <c r="V182" s="43"/>
      <c r="W182" s="43"/>
      <c r="X182" s="43"/>
      <c r="Y182" s="23"/>
      <c r="Z182" s="40"/>
    </row>
    <row r="183" spans="1:26" ht="15.75" hidden="1" customHeight="1">
      <c r="A183" s="43"/>
      <c r="B183" s="43"/>
      <c r="C183" s="43"/>
      <c r="D183" s="43"/>
      <c r="E183" s="43"/>
      <c r="F183" s="43"/>
      <c r="G183" s="43"/>
      <c r="H183" s="43"/>
      <c r="I183" s="43"/>
      <c r="J183" s="43"/>
      <c r="K183" s="43"/>
      <c r="L183" s="43"/>
      <c r="M183" s="43"/>
      <c r="N183" s="43"/>
      <c r="O183" s="43"/>
      <c r="P183" s="43"/>
      <c r="Q183" s="43"/>
      <c r="R183" s="43"/>
      <c r="S183" s="43"/>
      <c r="T183" s="43"/>
      <c r="U183" s="43"/>
      <c r="V183" s="43"/>
      <c r="W183" s="43"/>
      <c r="X183" s="43"/>
      <c r="Y183" s="23"/>
      <c r="Z183" s="40"/>
    </row>
    <row r="184" spans="1:26" ht="15.75" hidden="1" customHeight="1">
      <c r="A184" s="43"/>
      <c r="B184" s="43"/>
      <c r="C184" s="43"/>
      <c r="D184" s="43"/>
      <c r="E184" s="43"/>
      <c r="F184" s="43"/>
      <c r="G184" s="43"/>
      <c r="H184" s="43"/>
      <c r="I184" s="43"/>
      <c r="J184" s="43"/>
      <c r="K184" s="43"/>
      <c r="L184" s="43"/>
      <c r="M184" s="43"/>
      <c r="N184" s="43"/>
      <c r="O184" s="43"/>
      <c r="P184" s="43"/>
      <c r="Q184" s="43"/>
      <c r="R184" s="43"/>
      <c r="S184" s="43"/>
      <c r="T184" s="43"/>
      <c r="U184" s="43"/>
      <c r="V184" s="43"/>
      <c r="W184" s="43"/>
      <c r="X184" s="43"/>
      <c r="Y184" s="23"/>
      <c r="Z184" s="40"/>
    </row>
    <row r="185" spans="1:26" ht="15.75" hidden="1" customHeight="1">
      <c r="A185" s="43"/>
      <c r="B185" s="43"/>
      <c r="C185" s="43"/>
      <c r="D185" s="43"/>
      <c r="E185" s="43"/>
      <c r="F185" s="43"/>
      <c r="G185" s="43"/>
      <c r="H185" s="43"/>
      <c r="I185" s="43"/>
      <c r="J185" s="43"/>
      <c r="K185" s="43"/>
      <c r="L185" s="43"/>
      <c r="M185" s="43"/>
      <c r="N185" s="43"/>
      <c r="O185" s="43"/>
      <c r="P185" s="43"/>
      <c r="Q185" s="43"/>
      <c r="R185" s="43"/>
      <c r="S185" s="43"/>
      <c r="T185" s="43"/>
      <c r="U185" s="43"/>
      <c r="V185" s="43"/>
      <c r="W185" s="43"/>
      <c r="X185" s="43"/>
      <c r="Y185" s="23"/>
      <c r="Z185" s="40"/>
    </row>
    <row r="186" spans="1:26" ht="15.75" hidden="1" customHeight="1">
      <c r="A186" s="43"/>
      <c r="B186" s="43"/>
      <c r="C186" s="43"/>
      <c r="D186" s="43"/>
      <c r="E186" s="43"/>
      <c r="F186" s="43"/>
      <c r="G186" s="43"/>
      <c r="H186" s="43"/>
      <c r="I186" s="43"/>
      <c r="J186" s="43"/>
      <c r="K186" s="43"/>
      <c r="L186" s="43"/>
      <c r="M186" s="43"/>
      <c r="N186" s="43"/>
      <c r="O186" s="43"/>
      <c r="P186" s="43"/>
      <c r="Q186" s="43"/>
      <c r="R186" s="43"/>
      <c r="S186" s="43"/>
      <c r="T186" s="43"/>
      <c r="U186" s="43"/>
      <c r="V186" s="43"/>
      <c r="W186" s="43"/>
      <c r="X186" s="43"/>
      <c r="Y186" s="23"/>
      <c r="Z186" s="40"/>
    </row>
    <row r="187" spans="1:26" ht="15.75" hidden="1" customHeight="1">
      <c r="A187" s="43"/>
      <c r="B187" s="43"/>
      <c r="C187" s="43"/>
      <c r="D187" s="43"/>
      <c r="E187" s="43"/>
      <c r="F187" s="43"/>
      <c r="G187" s="43"/>
      <c r="H187" s="43"/>
      <c r="I187" s="43"/>
      <c r="J187" s="43"/>
      <c r="K187" s="43"/>
      <c r="L187" s="43"/>
      <c r="M187" s="43"/>
      <c r="N187" s="43"/>
      <c r="O187" s="43"/>
      <c r="P187" s="43"/>
      <c r="Q187" s="43"/>
      <c r="R187" s="43"/>
      <c r="S187" s="43"/>
      <c r="T187" s="43"/>
      <c r="U187" s="43"/>
      <c r="V187" s="43"/>
      <c r="W187" s="43"/>
      <c r="X187" s="43"/>
      <c r="Y187" s="23"/>
      <c r="Z187" s="40"/>
    </row>
    <row r="188" spans="1:26" ht="15.75" hidden="1" customHeight="1">
      <c r="A188" s="43"/>
      <c r="B188" s="43"/>
      <c r="C188" s="43"/>
      <c r="D188" s="43"/>
      <c r="E188" s="43"/>
      <c r="F188" s="43"/>
      <c r="G188" s="43"/>
      <c r="H188" s="43"/>
      <c r="I188" s="43"/>
      <c r="J188" s="43"/>
      <c r="K188" s="43"/>
      <c r="L188" s="43"/>
      <c r="M188" s="43"/>
      <c r="N188" s="43"/>
      <c r="O188" s="43"/>
      <c r="P188" s="43"/>
      <c r="Q188" s="43"/>
      <c r="R188" s="43"/>
      <c r="S188" s="43"/>
      <c r="T188" s="43"/>
      <c r="U188" s="43"/>
      <c r="V188" s="43"/>
      <c r="W188" s="43"/>
      <c r="X188" s="43"/>
      <c r="Y188" s="23"/>
      <c r="Z188" s="40"/>
    </row>
    <row r="189" spans="1:26" ht="15.75" hidden="1" customHeight="1">
      <c r="A189" s="43"/>
      <c r="B189" s="43"/>
      <c r="C189" s="43"/>
      <c r="D189" s="43"/>
      <c r="E189" s="43"/>
      <c r="F189" s="43"/>
      <c r="G189" s="43"/>
      <c r="H189" s="43"/>
      <c r="I189" s="43"/>
      <c r="J189" s="43"/>
      <c r="K189" s="43"/>
      <c r="L189" s="43"/>
      <c r="M189" s="43"/>
      <c r="N189" s="43"/>
      <c r="O189" s="43"/>
      <c r="P189" s="43"/>
      <c r="Q189" s="43"/>
      <c r="R189" s="43"/>
      <c r="S189" s="43"/>
      <c r="T189" s="43"/>
      <c r="U189" s="43"/>
      <c r="V189" s="43"/>
      <c r="W189" s="43"/>
      <c r="X189" s="43"/>
      <c r="Y189" s="23"/>
      <c r="Z189" s="40"/>
    </row>
    <row r="190" spans="1:26" ht="15.75" hidden="1" customHeight="1">
      <c r="A190" s="43"/>
      <c r="B190" s="43"/>
      <c r="C190" s="43"/>
      <c r="D190" s="43"/>
      <c r="E190" s="43"/>
      <c r="F190" s="43"/>
      <c r="G190" s="43"/>
      <c r="H190" s="43"/>
      <c r="I190" s="43"/>
      <c r="J190" s="43"/>
      <c r="K190" s="43"/>
      <c r="L190" s="43"/>
      <c r="M190" s="43"/>
      <c r="N190" s="43"/>
      <c r="O190" s="43"/>
      <c r="P190" s="43"/>
      <c r="Q190" s="43"/>
      <c r="R190" s="43"/>
      <c r="S190" s="43"/>
      <c r="T190" s="43"/>
      <c r="U190" s="43"/>
      <c r="V190" s="43"/>
      <c r="W190" s="43"/>
      <c r="X190" s="43"/>
      <c r="Y190" s="23"/>
      <c r="Z190" s="40"/>
    </row>
    <row r="191" spans="1:26" ht="15.75" hidden="1" customHeight="1">
      <c r="A191" s="43"/>
      <c r="B191" s="43"/>
      <c r="C191" s="43"/>
      <c r="D191" s="43"/>
      <c r="E191" s="43"/>
      <c r="F191" s="43"/>
      <c r="G191" s="43"/>
      <c r="H191" s="43"/>
      <c r="I191" s="43"/>
      <c r="J191" s="43"/>
      <c r="K191" s="43"/>
      <c r="L191" s="43"/>
      <c r="M191" s="43"/>
      <c r="N191" s="43"/>
      <c r="O191" s="43"/>
      <c r="P191" s="43"/>
      <c r="Q191" s="43"/>
      <c r="R191" s="43"/>
      <c r="S191" s="43"/>
      <c r="T191" s="43"/>
      <c r="U191" s="43"/>
      <c r="V191" s="43"/>
      <c r="W191" s="43"/>
      <c r="X191" s="43"/>
      <c r="Y191" s="23"/>
      <c r="Z191" s="40"/>
    </row>
    <row r="192" spans="1:26" ht="15.75" hidden="1" customHeight="1">
      <c r="A192" s="43"/>
      <c r="B192" s="43"/>
      <c r="C192" s="43"/>
      <c r="D192" s="43"/>
      <c r="E192" s="43"/>
      <c r="F192" s="43"/>
      <c r="G192" s="43"/>
      <c r="H192" s="43"/>
      <c r="I192" s="43"/>
      <c r="J192" s="43"/>
      <c r="K192" s="43"/>
      <c r="L192" s="43"/>
      <c r="M192" s="43"/>
      <c r="N192" s="43"/>
      <c r="O192" s="43"/>
      <c r="P192" s="43"/>
      <c r="Q192" s="43"/>
      <c r="R192" s="43"/>
      <c r="S192" s="43"/>
      <c r="T192" s="43"/>
      <c r="U192" s="43"/>
      <c r="V192" s="43"/>
      <c r="W192" s="43"/>
      <c r="X192" s="43"/>
      <c r="Y192" s="23"/>
      <c r="Z192" s="40"/>
    </row>
    <row r="193" spans="1:26" ht="15.75" hidden="1" customHeight="1">
      <c r="A193" s="43"/>
      <c r="B193" s="43"/>
      <c r="C193" s="43"/>
      <c r="D193" s="43"/>
      <c r="E193" s="43"/>
      <c r="F193" s="43"/>
      <c r="G193" s="43"/>
      <c r="H193" s="43"/>
      <c r="I193" s="43"/>
      <c r="J193" s="43"/>
      <c r="K193" s="43"/>
      <c r="L193" s="43"/>
      <c r="M193" s="43"/>
      <c r="N193" s="43"/>
      <c r="O193" s="43"/>
      <c r="P193" s="43"/>
      <c r="Q193" s="43"/>
      <c r="R193" s="43"/>
      <c r="S193" s="43"/>
      <c r="T193" s="43"/>
      <c r="U193" s="43"/>
      <c r="V193" s="43"/>
      <c r="W193" s="43"/>
      <c r="X193" s="43"/>
      <c r="Y193" s="23"/>
      <c r="Z193" s="40"/>
    </row>
    <row r="194" spans="1:26" ht="15.75" hidden="1" customHeight="1">
      <c r="A194" s="43"/>
      <c r="B194" s="43"/>
      <c r="C194" s="43"/>
      <c r="D194" s="43"/>
      <c r="E194" s="43"/>
      <c r="F194" s="43"/>
      <c r="G194" s="43"/>
      <c r="H194" s="43"/>
      <c r="I194" s="43"/>
      <c r="J194" s="43"/>
      <c r="K194" s="43"/>
      <c r="L194" s="43"/>
      <c r="M194" s="43"/>
      <c r="N194" s="43"/>
      <c r="O194" s="43"/>
      <c r="P194" s="43"/>
      <c r="Q194" s="43"/>
      <c r="R194" s="43"/>
      <c r="S194" s="43"/>
      <c r="T194" s="43"/>
      <c r="U194" s="43"/>
      <c r="V194" s="43"/>
      <c r="W194" s="43"/>
      <c r="X194" s="43"/>
      <c r="Y194" s="23"/>
      <c r="Z194" s="40"/>
    </row>
    <row r="195" spans="1:26" ht="15.75" hidden="1" customHeight="1">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23"/>
      <c r="Z195" s="40"/>
    </row>
    <row r="196" spans="1:26" ht="15.75" hidden="1" customHeight="1">
      <c r="A196" s="43"/>
      <c r="B196" s="43"/>
      <c r="C196" s="43"/>
      <c r="D196" s="43"/>
      <c r="E196" s="43"/>
      <c r="F196" s="43"/>
      <c r="G196" s="43"/>
      <c r="H196" s="43"/>
      <c r="I196" s="43"/>
      <c r="J196" s="43"/>
      <c r="K196" s="43"/>
      <c r="L196" s="43"/>
      <c r="M196" s="43"/>
      <c r="N196" s="43"/>
      <c r="O196" s="43"/>
      <c r="P196" s="43"/>
      <c r="Q196" s="43"/>
      <c r="R196" s="43"/>
      <c r="S196" s="43"/>
      <c r="T196" s="43"/>
      <c r="U196" s="43"/>
      <c r="V196" s="43"/>
      <c r="W196" s="43"/>
      <c r="X196" s="43"/>
      <c r="Y196" s="23"/>
      <c r="Z196" s="40"/>
    </row>
    <row r="197" spans="1:26" ht="15.75" hidden="1" customHeight="1">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23"/>
      <c r="Z197" s="40"/>
    </row>
    <row r="198" spans="1:26" ht="15.75" hidden="1" customHeight="1">
      <c r="A198" s="43"/>
      <c r="B198" s="43"/>
      <c r="C198" s="43"/>
      <c r="D198" s="43"/>
      <c r="E198" s="43"/>
      <c r="F198" s="43"/>
      <c r="G198" s="43"/>
      <c r="H198" s="43"/>
      <c r="I198" s="43"/>
      <c r="J198" s="43"/>
      <c r="K198" s="43"/>
      <c r="L198" s="43"/>
      <c r="M198" s="43"/>
      <c r="N198" s="43"/>
      <c r="O198" s="43"/>
      <c r="P198" s="43"/>
      <c r="Q198" s="43"/>
      <c r="R198" s="43"/>
      <c r="S198" s="43"/>
      <c r="T198" s="43"/>
      <c r="U198" s="43"/>
      <c r="V198" s="43"/>
      <c r="W198" s="43"/>
      <c r="X198" s="43"/>
      <c r="Y198" s="23"/>
      <c r="Z198" s="40"/>
    </row>
    <row r="199" spans="1:26" ht="15.75" hidden="1" customHeight="1">
      <c r="A199" s="43"/>
      <c r="B199" s="43"/>
      <c r="C199" s="43"/>
      <c r="D199" s="43"/>
      <c r="E199" s="43"/>
      <c r="F199" s="43"/>
      <c r="G199" s="43"/>
      <c r="H199" s="43"/>
      <c r="I199" s="43"/>
      <c r="J199" s="43"/>
      <c r="K199" s="43"/>
      <c r="L199" s="43"/>
      <c r="M199" s="43"/>
      <c r="N199" s="43"/>
      <c r="O199" s="43"/>
      <c r="P199" s="43"/>
      <c r="Q199" s="43"/>
      <c r="R199" s="43"/>
      <c r="S199" s="43"/>
      <c r="T199" s="43"/>
      <c r="U199" s="43"/>
      <c r="V199" s="43"/>
      <c r="W199" s="43"/>
      <c r="X199" s="43"/>
      <c r="Y199" s="23"/>
      <c r="Z199" s="40"/>
    </row>
    <row r="200" spans="1:26" ht="15.75" hidden="1" customHeight="1">
      <c r="A200" s="43"/>
      <c r="B200" s="43"/>
      <c r="C200" s="43"/>
      <c r="D200" s="43"/>
      <c r="E200" s="43"/>
      <c r="F200" s="43"/>
      <c r="G200" s="43"/>
      <c r="H200" s="43"/>
      <c r="I200" s="43"/>
      <c r="J200" s="43"/>
      <c r="K200" s="43"/>
      <c r="L200" s="43"/>
      <c r="M200" s="43"/>
      <c r="N200" s="43"/>
      <c r="O200" s="43"/>
      <c r="P200" s="43"/>
      <c r="Q200" s="43"/>
      <c r="R200" s="43"/>
      <c r="S200" s="43"/>
      <c r="T200" s="43"/>
      <c r="U200" s="43"/>
      <c r="V200" s="43"/>
      <c r="W200" s="43"/>
      <c r="X200" s="43"/>
      <c r="Y200" s="23"/>
      <c r="Z200" s="40"/>
    </row>
    <row r="201" spans="1:26" ht="15.75" hidden="1" customHeight="1">
      <c r="A201" s="43"/>
      <c r="B201" s="43"/>
      <c r="C201" s="43"/>
      <c r="D201" s="43"/>
      <c r="E201" s="43"/>
      <c r="F201" s="43"/>
      <c r="G201" s="43"/>
      <c r="H201" s="43"/>
      <c r="I201" s="43"/>
      <c r="J201" s="43"/>
      <c r="K201" s="43"/>
      <c r="L201" s="43"/>
      <c r="M201" s="43"/>
      <c r="N201" s="43"/>
      <c r="O201" s="43"/>
      <c r="P201" s="43"/>
      <c r="Q201" s="43"/>
      <c r="R201" s="43"/>
      <c r="S201" s="43"/>
      <c r="T201" s="43"/>
      <c r="U201" s="43"/>
      <c r="V201" s="43"/>
      <c r="W201" s="43"/>
      <c r="X201" s="43"/>
      <c r="Y201" s="23"/>
      <c r="Z201" s="40"/>
    </row>
    <row r="202" spans="1:26" ht="15.75" hidden="1" customHeight="1">
      <c r="A202" s="43"/>
      <c r="B202" s="43"/>
      <c r="C202" s="43"/>
      <c r="D202" s="43"/>
      <c r="E202" s="43"/>
      <c r="F202" s="43"/>
      <c r="G202" s="43"/>
      <c r="H202" s="43"/>
      <c r="I202" s="43"/>
      <c r="J202" s="43"/>
      <c r="K202" s="43"/>
      <c r="L202" s="43"/>
      <c r="M202" s="43"/>
      <c r="N202" s="43"/>
      <c r="O202" s="43"/>
      <c r="P202" s="43"/>
      <c r="Q202" s="43"/>
      <c r="R202" s="43"/>
      <c r="S202" s="43"/>
      <c r="T202" s="43"/>
      <c r="U202" s="43"/>
      <c r="V202" s="43"/>
      <c r="W202" s="43"/>
      <c r="X202" s="43"/>
      <c r="Y202" s="23"/>
      <c r="Z202" s="40"/>
    </row>
    <row r="203" spans="1:26" ht="15.75" hidden="1" customHeight="1">
      <c r="A203" s="43"/>
      <c r="B203" s="43"/>
      <c r="C203" s="43"/>
      <c r="D203" s="43"/>
      <c r="E203" s="43"/>
      <c r="F203" s="43"/>
      <c r="G203" s="43"/>
      <c r="H203" s="43"/>
      <c r="I203" s="43"/>
      <c r="J203" s="43"/>
      <c r="K203" s="43"/>
      <c r="L203" s="43"/>
      <c r="M203" s="43"/>
      <c r="N203" s="43"/>
      <c r="O203" s="43"/>
      <c r="P203" s="43"/>
      <c r="Q203" s="43"/>
      <c r="R203" s="43"/>
      <c r="S203" s="43"/>
      <c r="T203" s="43"/>
      <c r="U203" s="43"/>
      <c r="V203" s="43"/>
      <c r="W203" s="43"/>
      <c r="X203" s="43"/>
      <c r="Y203" s="23"/>
      <c r="Z203" s="40"/>
    </row>
    <row r="204" spans="1:26" ht="15.75" hidden="1" customHeight="1">
      <c r="A204" s="43"/>
      <c r="B204" s="43"/>
      <c r="C204" s="43"/>
      <c r="D204" s="43"/>
      <c r="E204" s="43"/>
      <c r="F204" s="43"/>
      <c r="G204" s="43"/>
      <c r="H204" s="43"/>
      <c r="I204" s="43"/>
      <c r="J204" s="43"/>
      <c r="K204" s="43"/>
      <c r="L204" s="43"/>
      <c r="M204" s="43"/>
      <c r="N204" s="43"/>
      <c r="O204" s="43"/>
      <c r="P204" s="43"/>
      <c r="Q204" s="43"/>
      <c r="R204" s="43"/>
      <c r="S204" s="43"/>
      <c r="T204" s="43"/>
      <c r="U204" s="43"/>
      <c r="V204" s="43"/>
      <c r="W204" s="43"/>
      <c r="X204" s="43"/>
      <c r="Y204" s="23"/>
      <c r="Z204" s="40"/>
    </row>
    <row r="205" spans="1:26" ht="15.75" hidden="1" customHeight="1">
      <c r="A205" s="43"/>
      <c r="B205" s="43"/>
      <c r="C205" s="43"/>
      <c r="D205" s="43"/>
      <c r="E205" s="43"/>
      <c r="F205" s="43"/>
      <c r="G205" s="43"/>
      <c r="H205" s="43"/>
      <c r="I205" s="43"/>
      <c r="J205" s="43"/>
      <c r="K205" s="43"/>
      <c r="L205" s="43"/>
      <c r="M205" s="43"/>
      <c r="N205" s="43"/>
      <c r="O205" s="43"/>
      <c r="P205" s="43"/>
      <c r="Q205" s="43"/>
      <c r="R205" s="43"/>
      <c r="S205" s="43"/>
      <c r="T205" s="43"/>
      <c r="U205" s="43"/>
      <c r="V205" s="43"/>
      <c r="W205" s="43"/>
      <c r="X205" s="43"/>
      <c r="Y205" s="23"/>
      <c r="Z205" s="40"/>
    </row>
    <row r="206" spans="1:26" ht="15.75" hidden="1" customHeight="1">
      <c r="A206" s="43"/>
      <c r="B206" s="43"/>
      <c r="C206" s="43"/>
      <c r="D206" s="43"/>
      <c r="E206" s="43"/>
      <c r="F206" s="43"/>
      <c r="G206" s="43"/>
      <c r="H206" s="43"/>
      <c r="I206" s="43"/>
      <c r="J206" s="43"/>
      <c r="K206" s="43"/>
      <c r="L206" s="43"/>
      <c r="M206" s="43"/>
      <c r="N206" s="43"/>
      <c r="O206" s="43"/>
      <c r="P206" s="43"/>
      <c r="Q206" s="43"/>
      <c r="R206" s="43"/>
      <c r="S206" s="43"/>
      <c r="T206" s="43"/>
      <c r="U206" s="43"/>
      <c r="V206" s="43"/>
      <c r="W206" s="43"/>
      <c r="X206" s="43"/>
      <c r="Y206" s="23"/>
      <c r="Z206" s="40"/>
    </row>
    <row r="207" spans="1:26" ht="15.75" hidden="1" customHeight="1">
      <c r="A207" s="43"/>
      <c r="B207" s="43"/>
      <c r="C207" s="43"/>
      <c r="D207" s="43"/>
      <c r="E207" s="43"/>
      <c r="F207" s="43"/>
      <c r="G207" s="43"/>
      <c r="H207" s="43"/>
      <c r="I207" s="43"/>
      <c r="J207" s="43"/>
      <c r="K207" s="43"/>
      <c r="L207" s="43"/>
      <c r="M207" s="43"/>
      <c r="N207" s="43"/>
      <c r="O207" s="43"/>
      <c r="P207" s="43"/>
      <c r="Q207" s="43"/>
      <c r="R207" s="43"/>
      <c r="S207" s="43"/>
      <c r="T207" s="43"/>
      <c r="U207" s="43"/>
      <c r="V207" s="43"/>
      <c r="W207" s="43"/>
      <c r="X207" s="43"/>
      <c r="Y207" s="23"/>
      <c r="Z207" s="40"/>
    </row>
    <row r="208" spans="1:26" ht="15.75" hidden="1" customHeight="1">
      <c r="A208" s="43"/>
      <c r="B208" s="43"/>
      <c r="C208" s="43"/>
      <c r="D208" s="43"/>
      <c r="E208" s="43"/>
      <c r="F208" s="43"/>
      <c r="G208" s="43"/>
      <c r="H208" s="43"/>
      <c r="I208" s="43"/>
      <c r="J208" s="43"/>
      <c r="K208" s="43"/>
      <c r="L208" s="43"/>
      <c r="M208" s="43"/>
      <c r="N208" s="43"/>
      <c r="O208" s="43"/>
      <c r="P208" s="43"/>
      <c r="Q208" s="43"/>
      <c r="R208" s="43"/>
      <c r="S208" s="43"/>
      <c r="T208" s="43"/>
      <c r="U208" s="43"/>
      <c r="V208" s="43"/>
      <c r="W208" s="43"/>
      <c r="X208" s="43"/>
      <c r="Y208" s="23"/>
      <c r="Z208" s="40"/>
    </row>
    <row r="209" spans="1:26" ht="15.75" hidden="1" customHeight="1">
      <c r="A209" s="43"/>
      <c r="B209" s="43"/>
      <c r="C209" s="43"/>
      <c r="D209" s="43"/>
      <c r="E209" s="43"/>
      <c r="F209" s="43"/>
      <c r="G209" s="43"/>
      <c r="H209" s="43"/>
      <c r="I209" s="43"/>
      <c r="J209" s="43"/>
      <c r="K209" s="43"/>
      <c r="L209" s="43"/>
      <c r="M209" s="43"/>
      <c r="N209" s="43"/>
      <c r="O209" s="43"/>
      <c r="P209" s="43"/>
      <c r="Q209" s="43"/>
      <c r="R209" s="43"/>
      <c r="S209" s="43"/>
      <c r="T209" s="43"/>
      <c r="U209" s="43"/>
      <c r="V209" s="43"/>
      <c r="W209" s="43"/>
      <c r="X209" s="43"/>
      <c r="Y209" s="23"/>
      <c r="Z209" s="40"/>
    </row>
    <row r="210" spans="1:26" ht="15.75" hidden="1" customHeight="1">
      <c r="A210" s="43"/>
      <c r="B210" s="43"/>
      <c r="C210" s="43"/>
      <c r="D210" s="43"/>
      <c r="E210" s="43"/>
      <c r="F210" s="43"/>
      <c r="G210" s="43"/>
      <c r="H210" s="43"/>
      <c r="I210" s="43"/>
      <c r="J210" s="43"/>
      <c r="K210" s="43"/>
      <c r="L210" s="43"/>
      <c r="M210" s="43"/>
      <c r="N210" s="43"/>
      <c r="O210" s="43"/>
      <c r="P210" s="43"/>
      <c r="Q210" s="43"/>
      <c r="R210" s="43"/>
      <c r="S210" s="43"/>
      <c r="T210" s="43"/>
      <c r="U210" s="43"/>
      <c r="V210" s="43"/>
      <c r="W210" s="43"/>
      <c r="X210" s="43"/>
      <c r="Y210" s="23"/>
      <c r="Z210" s="40"/>
    </row>
    <row r="211" spans="1:26" ht="15.75" hidden="1" customHeight="1">
      <c r="A211" s="43"/>
      <c r="B211" s="43"/>
      <c r="C211" s="43"/>
      <c r="D211" s="43"/>
      <c r="E211" s="43"/>
      <c r="F211" s="43"/>
      <c r="G211" s="43"/>
      <c r="H211" s="43"/>
      <c r="I211" s="43"/>
      <c r="J211" s="43"/>
      <c r="K211" s="43"/>
      <c r="L211" s="43"/>
      <c r="M211" s="43"/>
      <c r="N211" s="43"/>
      <c r="O211" s="43"/>
      <c r="P211" s="43"/>
      <c r="Q211" s="43"/>
      <c r="R211" s="43"/>
      <c r="S211" s="43"/>
      <c r="T211" s="43"/>
      <c r="U211" s="43"/>
      <c r="V211" s="43"/>
      <c r="W211" s="43"/>
      <c r="X211" s="43"/>
      <c r="Y211" s="23"/>
      <c r="Z211" s="40"/>
    </row>
    <row r="212" spans="1:26" ht="15.75" hidden="1" customHeight="1">
      <c r="A212" s="43"/>
      <c r="B212" s="43"/>
      <c r="C212" s="43"/>
      <c r="D212" s="43"/>
      <c r="E212" s="43"/>
      <c r="F212" s="43"/>
      <c r="G212" s="43"/>
      <c r="H212" s="43"/>
      <c r="I212" s="43"/>
      <c r="J212" s="43"/>
      <c r="K212" s="43"/>
      <c r="L212" s="43"/>
      <c r="M212" s="43"/>
      <c r="N212" s="43"/>
      <c r="O212" s="43"/>
      <c r="P212" s="43"/>
      <c r="Q212" s="43"/>
      <c r="R212" s="43"/>
      <c r="S212" s="43"/>
      <c r="T212" s="43"/>
      <c r="U212" s="43"/>
      <c r="V212" s="43"/>
      <c r="W212" s="43"/>
      <c r="X212" s="43"/>
      <c r="Y212" s="23"/>
      <c r="Z212" s="40"/>
    </row>
    <row r="213" spans="1:26" ht="15.75" hidden="1" customHeight="1">
      <c r="A213" s="43"/>
      <c r="B213" s="43"/>
      <c r="C213" s="43"/>
      <c r="D213" s="43"/>
      <c r="E213" s="43"/>
      <c r="F213" s="43"/>
      <c r="G213" s="43"/>
      <c r="H213" s="43"/>
      <c r="I213" s="43"/>
      <c r="J213" s="43"/>
      <c r="K213" s="43"/>
      <c r="L213" s="43"/>
      <c r="M213" s="43"/>
      <c r="N213" s="43"/>
      <c r="O213" s="43"/>
      <c r="P213" s="43"/>
      <c r="Q213" s="43"/>
      <c r="R213" s="43"/>
      <c r="S213" s="43"/>
      <c r="T213" s="43"/>
      <c r="U213" s="43"/>
      <c r="V213" s="43"/>
      <c r="W213" s="43"/>
      <c r="X213" s="43"/>
      <c r="Y213" s="23"/>
      <c r="Z213" s="40"/>
    </row>
    <row r="214" spans="1:26" ht="15.75" hidden="1" customHeight="1">
      <c r="A214" s="43"/>
      <c r="B214" s="43"/>
      <c r="C214" s="43"/>
      <c r="D214" s="43"/>
      <c r="E214" s="43"/>
      <c r="F214" s="43"/>
      <c r="G214" s="43"/>
      <c r="H214" s="43"/>
      <c r="I214" s="43"/>
      <c r="J214" s="43"/>
      <c r="K214" s="43"/>
      <c r="L214" s="43"/>
      <c r="M214" s="43"/>
      <c r="N214" s="43"/>
      <c r="O214" s="43"/>
      <c r="P214" s="43"/>
      <c r="Q214" s="43"/>
      <c r="R214" s="43"/>
      <c r="S214" s="43"/>
      <c r="T214" s="43"/>
      <c r="U214" s="43"/>
      <c r="V214" s="43"/>
      <c r="W214" s="43"/>
      <c r="X214" s="43"/>
      <c r="Y214" s="23"/>
      <c r="Z214" s="40"/>
    </row>
    <row r="215" spans="1:26" ht="15.75" hidden="1" customHeight="1">
      <c r="A215" s="43"/>
      <c r="B215" s="43"/>
      <c r="C215" s="43"/>
      <c r="D215" s="43"/>
      <c r="E215" s="43"/>
      <c r="F215" s="43"/>
      <c r="G215" s="43"/>
      <c r="H215" s="43"/>
      <c r="I215" s="43"/>
      <c r="J215" s="43"/>
      <c r="K215" s="43"/>
      <c r="L215" s="43"/>
      <c r="M215" s="43"/>
      <c r="N215" s="43"/>
      <c r="O215" s="43"/>
      <c r="P215" s="43"/>
      <c r="Q215" s="43"/>
      <c r="R215" s="43"/>
      <c r="S215" s="43"/>
      <c r="T215" s="43"/>
      <c r="U215" s="43"/>
      <c r="V215" s="43"/>
      <c r="W215" s="43"/>
      <c r="X215" s="43"/>
      <c r="Y215" s="23"/>
      <c r="Z215" s="40"/>
    </row>
    <row r="216" spans="1:26" ht="15.75" hidden="1" customHeight="1">
      <c r="A216" s="43"/>
      <c r="B216" s="43"/>
      <c r="C216" s="43"/>
      <c r="D216" s="43"/>
      <c r="E216" s="43"/>
      <c r="F216" s="43"/>
      <c r="G216" s="43"/>
      <c r="H216" s="43"/>
      <c r="I216" s="43"/>
      <c r="J216" s="43"/>
      <c r="K216" s="43"/>
      <c r="L216" s="43"/>
      <c r="M216" s="43"/>
      <c r="N216" s="43"/>
      <c r="O216" s="43"/>
      <c r="P216" s="43"/>
      <c r="Q216" s="43"/>
      <c r="R216" s="43"/>
      <c r="S216" s="43"/>
      <c r="T216" s="43"/>
      <c r="U216" s="43"/>
      <c r="V216" s="43"/>
      <c r="W216" s="43"/>
      <c r="X216" s="43"/>
      <c r="Y216" s="23"/>
      <c r="Z216" s="40"/>
    </row>
    <row r="217" spans="1:26" ht="15.75" hidden="1" customHeight="1">
      <c r="A217" s="43"/>
      <c r="B217" s="43"/>
      <c r="C217" s="43"/>
      <c r="D217" s="43"/>
      <c r="E217" s="43"/>
      <c r="F217" s="43"/>
      <c r="G217" s="43"/>
      <c r="H217" s="43"/>
      <c r="I217" s="43"/>
      <c r="J217" s="43"/>
      <c r="K217" s="43"/>
      <c r="L217" s="43"/>
      <c r="M217" s="43"/>
      <c r="N217" s="43"/>
      <c r="O217" s="43"/>
      <c r="P217" s="43"/>
      <c r="Q217" s="43"/>
      <c r="R217" s="43"/>
      <c r="S217" s="43"/>
      <c r="T217" s="43"/>
      <c r="U217" s="43"/>
      <c r="V217" s="43"/>
      <c r="W217" s="43"/>
      <c r="X217" s="43"/>
      <c r="Y217" s="23"/>
      <c r="Z217" s="40"/>
    </row>
    <row r="218" spans="1:26" ht="15.75" hidden="1" customHeight="1">
      <c r="A218" s="43"/>
      <c r="B218" s="43"/>
      <c r="C218" s="43"/>
      <c r="D218" s="43"/>
      <c r="E218" s="43"/>
      <c r="F218" s="43"/>
      <c r="G218" s="43"/>
      <c r="H218" s="43"/>
      <c r="I218" s="43"/>
      <c r="J218" s="43"/>
      <c r="K218" s="43"/>
      <c r="L218" s="43"/>
      <c r="M218" s="43"/>
      <c r="N218" s="43"/>
      <c r="O218" s="43"/>
      <c r="P218" s="43"/>
      <c r="Q218" s="43"/>
      <c r="R218" s="43"/>
      <c r="S218" s="43"/>
      <c r="T218" s="43"/>
      <c r="U218" s="43"/>
      <c r="V218" s="43"/>
      <c r="W218" s="43"/>
      <c r="X218" s="43"/>
      <c r="Y218" s="23"/>
      <c r="Z218" s="40"/>
    </row>
    <row r="219" spans="1:26" ht="15.75" hidden="1" customHeight="1">
      <c r="A219" s="43"/>
      <c r="B219" s="43"/>
      <c r="C219" s="43"/>
      <c r="D219" s="43"/>
      <c r="E219" s="43"/>
      <c r="F219" s="43"/>
      <c r="G219" s="43"/>
      <c r="H219" s="43"/>
      <c r="I219" s="43"/>
      <c r="J219" s="43"/>
      <c r="K219" s="43"/>
      <c r="L219" s="43"/>
      <c r="M219" s="43"/>
      <c r="N219" s="43"/>
      <c r="O219" s="43"/>
      <c r="P219" s="43"/>
      <c r="Q219" s="43"/>
      <c r="R219" s="43"/>
      <c r="S219" s="43"/>
      <c r="T219" s="43"/>
      <c r="U219" s="43"/>
      <c r="V219" s="43"/>
      <c r="W219" s="43"/>
      <c r="X219" s="43"/>
      <c r="Y219" s="23"/>
      <c r="Z219" s="40"/>
    </row>
    <row r="220" spans="1:26" ht="15.75" hidden="1" customHeight="1">
      <c r="A220" s="43"/>
      <c r="B220" s="43"/>
      <c r="C220" s="43"/>
      <c r="D220" s="43"/>
      <c r="E220" s="43"/>
      <c r="F220" s="43"/>
      <c r="G220" s="43"/>
      <c r="H220" s="43"/>
      <c r="I220" s="43"/>
      <c r="J220" s="43"/>
      <c r="K220" s="43"/>
      <c r="L220" s="43"/>
      <c r="M220" s="43"/>
      <c r="N220" s="43"/>
      <c r="O220" s="43"/>
      <c r="P220" s="43"/>
      <c r="Q220" s="43"/>
      <c r="R220" s="43"/>
      <c r="S220" s="43"/>
      <c r="T220" s="43"/>
      <c r="U220" s="43"/>
      <c r="V220" s="43"/>
      <c r="W220" s="43"/>
      <c r="X220" s="43"/>
      <c r="Y220" s="23"/>
      <c r="Z220" s="40"/>
    </row>
    <row r="221" spans="1:26" ht="15.75" hidden="1" customHeight="1">
      <c r="A221" s="43"/>
      <c r="B221" s="43"/>
      <c r="C221" s="43"/>
      <c r="D221" s="43"/>
      <c r="E221" s="43"/>
      <c r="F221" s="43"/>
      <c r="G221" s="43"/>
      <c r="H221" s="43"/>
      <c r="I221" s="43"/>
      <c r="J221" s="43"/>
      <c r="K221" s="43"/>
      <c r="L221" s="43"/>
      <c r="M221" s="43"/>
      <c r="N221" s="43"/>
      <c r="O221" s="43"/>
      <c r="P221" s="43"/>
      <c r="Q221" s="43"/>
      <c r="R221" s="43"/>
      <c r="S221" s="43"/>
      <c r="T221" s="43"/>
      <c r="U221" s="43"/>
      <c r="V221" s="43"/>
      <c r="W221" s="43"/>
      <c r="X221" s="43"/>
      <c r="Y221" s="23"/>
      <c r="Z221" s="40"/>
    </row>
    <row r="222" spans="1:26" ht="15.75" hidden="1" customHeight="1">
      <c r="A222" s="43"/>
      <c r="B222" s="43"/>
      <c r="C222" s="43"/>
      <c r="D222" s="43"/>
      <c r="E222" s="43"/>
      <c r="F222" s="43"/>
      <c r="G222" s="43"/>
      <c r="H222" s="43"/>
      <c r="I222" s="43"/>
      <c r="J222" s="43"/>
      <c r="K222" s="43"/>
      <c r="L222" s="43"/>
      <c r="M222" s="43"/>
      <c r="N222" s="43"/>
      <c r="O222" s="43"/>
      <c r="P222" s="43"/>
      <c r="Q222" s="43"/>
      <c r="R222" s="43"/>
      <c r="S222" s="43"/>
      <c r="T222" s="43"/>
      <c r="U222" s="43"/>
      <c r="V222" s="43"/>
      <c r="W222" s="43"/>
      <c r="X222" s="43"/>
      <c r="Y222" s="23"/>
      <c r="Z222" s="40"/>
    </row>
    <row r="223" spans="1:26" ht="15.75" hidden="1" customHeight="1">
      <c r="A223" s="43"/>
      <c r="B223" s="43"/>
      <c r="C223" s="43"/>
      <c r="D223" s="43"/>
      <c r="E223" s="43"/>
      <c r="F223" s="43"/>
      <c r="G223" s="43"/>
      <c r="H223" s="43"/>
      <c r="I223" s="43"/>
      <c r="J223" s="43"/>
      <c r="K223" s="43"/>
      <c r="L223" s="43"/>
      <c r="M223" s="43"/>
      <c r="N223" s="43"/>
      <c r="O223" s="43"/>
      <c r="P223" s="43"/>
      <c r="Q223" s="43"/>
      <c r="R223" s="43"/>
      <c r="S223" s="43"/>
      <c r="T223" s="43"/>
      <c r="U223" s="43"/>
      <c r="V223" s="43"/>
      <c r="W223" s="43"/>
      <c r="X223" s="43"/>
      <c r="Y223" s="23"/>
      <c r="Z223" s="40"/>
    </row>
    <row r="224" spans="1:26" ht="15.75" hidden="1" customHeight="1">
      <c r="A224" s="43"/>
      <c r="B224" s="43"/>
      <c r="C224" s="43"/>
      <c r="D224" s="43"/>
      <c r="E224" s="43"/>
      <c r="F224" s="43"/>
      <c r="G224" s="43"/>
      <c r="H224" s="43"/>
      <c r="I224" s="43"/>
      <c r="J224" s="43"/>
      <c r="K224" s="43"/>
      <c r="L224" s="43"/>
      <c r="M224" s="43"/>
      <c r="N224" s="43"/>
      <c r="O224" s="43"/>
      <c r="P224" s="43"/>
      <c r="Q224" s="43"/>
      <c r="R224" s="43"/>
      <c r="S224" s="43"/>
      <c r="T224" s="43"/>
      <c r="U224" s="43"/>
      <c r="V224" s="43"/>
      <c r="W224" s="43"/>
      <c r="X224" s="43"/>
      <c r="Y224" s="23"/>
      <c r="Z224" s="40"/>
    </row>
    <row r="225" spans="1:26" ht="15.75" hidden="1" customHeight="1">
      <c r="A225" s="43"/>
      <c r="B225" s="43"/>
      <c r="C225" s="43"/>
      <c r="D225" s="43"/>
      <c r="E225" s="43"/>
      <c r="F225" s="43"/>
      <c r="G225" s="43"/>
      <c r="H225" s="43"/>
      <c r="I225" s="43"/>
      <c r="J225" s="43"/>
      <c r="K225" s="43"/>
      <c r="L225" s="43"/>
      <c r="M225" s="43"/>
      <c r="N225" s="43"/>
      <c r="O225" s="43"/>
      <c r="P225" s="43"/>
      <c r="Q225" s="43"/>
      <c r="R225" s="43"/>
      <c r="S225" s="43"/>
      <c r="T225" s="43"/>
      <c r="U225" s="43"/>
      <c r="V225" s="43"/>
      <c r="W225" s="43"/>
      <c r="X225" s="43"/>
      <c r="Y225" s="23"/>
      <c r="Z225" s="40"/>
    </row>
    <row r="226" spans="1:26" ht="15.75" hidden="1" customHeight="1">
      <c r="A226" s="43"/>
      <c r="B226" s="43"/>
      <c r="C226" s="43"/>
      <c r="D226" s="43"/>
      <c r="E226" s="43"/>
      <c r="F226" s="43"/>
      <c r="G226" s="43"/>
      <c r="H226" s="43"/>
      <c r="I226" s="43"/>
      <c r="J226" s="43"/>
      <c r="K226" s="43"/>
      <c r="L226" s="43"/>
      <c r="M226" s="43"/>
      <c r="N226" s="43"/>
      <c r="O226" s="43"/>
      <c r="P226" s="43"/>
      <c r="Q226" s="43"/>
      <c r="R226" s="43"/>
      <c r="S226" s="43"/>
      <c r="T226" s="43"/>
      <c r="U226" s="43"/>
      <c r="V226" s="43"/>
      <c r="W226" s="43"/>
      <c r="X226" s="43"/>
      <c r="Y226" s="23"/>
      <c r="Z226" s="40"/>
    </row>
    <row r="227" spans="1:26" ht="15.75" hidden="1" customHeight="1">
      <c r="A227" s="43"/>
      <c r="B227" s="43"/>
      <c r="C227" s="43"/>
      <c r="D227" s="43"/>
      <c r="E227" s="43"/>
      <c r="F227" s="43"/>
      <c r="G227" s="43"/>
      <c r="H227" s="43"/>
      <c r="I227" s="43"/>
      <c r="J227" s="43"/>
      <c r="K227" s="43"/>
      <c r="L227" s="43"/>
      <c r="M227" s="43"/>
      <c r="N227" s="43"/>
      <c r="O227" s="43"/>
      <c r="P227" s="43"/>
      <c r="Q227" s="43"/>
      <c r="R227" s="43"/>
      <c r="S227" s="43"/>
      <c r="T227" s="43"/>
      <c r="U227" s="43"/>
      <c r="V227" s="43"/>
      <c r="W227" s="43"/>
      <c r="X227" s="43"/>
      <c r="Y227" s="23"/>
      <c r="Z227" s="40"/>
    </row>
    <row r="228" spans="1:26" ht="15.75" hidden="1" customHeight="1">
      <c r="A228" s="43"/>
      <c r="B228" s="43"/>
      <c r="C228" s="43"/>
      <c r="D228" s="43"/>
      <c r="E228" s="43"/>
      <c r="F228" s="43"/>
      <c r="G228" s="43"/>
      <c r="H228" s="43"/>
      <c r="I228" s="43"/>
      <c r="J228" s="43"/>
      <c r="K228" s="43"/>
      <c r="L228" s="43"/>
      <c r="M228" s="43"/>
      <c r="N228" s="43"/>
      <c r="O228" s="43"/>
      <c r="P228" s="43"/>
      <c r="Q228" s="43"/>
      <c r="R228" s="43"/>
      <c r="S228" s="43"/>
      <c r="T228" s="43"/>
      <c r="U228" s="43"/>
      <c r="V228" s="43"/>
      <c r="W228" s="43"/>
      <c r="X228" s="43"/>
      <c r="Y228" s="23"/>
      <c r="Z228" s="40"/>
    </row>
    <row r="229" spans="1:26" ht="15.75" hidden="1" customHeight="1">
      <c r="A229" s="43"/>
      <c r="B229" s="43"/>
      <c r="C229" s="43"/>
      <c r="D229" s="43"/>
      <c r="E229" s="43"/>
      <c r="F229" s="43"/>
      <c r="G229" s="43"/>
      <c r="H229" s="43"/>
      <c r="I229" s="43"/>
      <c r="J229" s="43"/>
      <c r="K229" s="43"/>
      <c r="L229" s="43"/>
      <c r="M229" s="43"/>
      <c r="N229" s="43"/>
      <c r="O229" s="43"/>
      <c r="P229" s="43"/>
      <c r="Q229" s="43"/>
      <c r="R229" s="43"/>
      <c r="S229" s="43"/>
      <c r="T229" s="43"/>
      <c r="U229" s="43"/>
      <c r="V229" s="43"/>
      <c r="W229" s="43"/>
      <c r="X229" s="43"/>
      <c r="Y229" s="23"/>
      <c r="Z229" s="40"/>
    </row>
    <row r="230" spans="1:26" ht="15.75" hidden="1" customHeight="1">
      <c r="A230" s="43"/>
      <c r="B230" s="43"/>
      <c r="C230" s="43"/>
      <c r="D230" s="43"/>
      <c r="E230" s="43"/>
      <c r="F230" s="43"/>
      <c r="G230" s="43"/>
      <c r="H230" s="43"/>
      <c r="I230" s="43"/>
      <c r="J230" s="43"/>
      <c r="K230" s="43"/>
      <c r="L230" s="43"/>
      <c r="M230" s="43"/>
      <c r="N230" s="43"/>
      <c r="O230" s="43"/>
      <c r="P230" s="43"/>
      <c r="Q230" s="43"/>
      <c r="R230" s="43"/>
      <c r="S230" s="43"/>
      <c r="T230" s="43"/>
      <c r="U230" s="43"/>
      <c r="V230" s="43"/>
      <c r="W230" s="43"/>
      <c r="X230" s="43"/>
      <c r="Y230" s="23"/>
      <c r="Z230" s="40"/>
    </row>
    <row r="231" spans="1:26" ht="15.75" hidden="1" customHeight="1">
      <c r="A231" s="43"/>
      <c r="B231" s="43"/>
      <c r="C231" s="43"/>
      <c r="D231" s="43"/>
      <c r="E231" s="43"/>
      <c r="F231" s="43"/>
      <c r="G231" s="43"/>
      <c r="H231" s="43"/>
      <c r="I231" s="43"/>
      <c r="J231" s="43"/>
      <c r="K231" s="43"/>
      <c r="L231" s="43"/>
      <c r="M231" s="43"/>
      <c r="N231" s="43"/>
      <c r="O231" s="43"/>
      <c r="P231" s="43"/>
      <c r="Q231" s="43"/>
      <c r="R231" s="43"/>
      <c r="S231" s="43"/>
      <c r="T231" s="43"/>
      <c r="U231" s="43"/>
      <c r="V231" s="43"/>
      <c r="W231" s="43"/>
      <c r="X231" s="43"/>
      <c r="Y231" s="23"/>
      <c r="Z231" s="40"/>
    </row>
    <row r="232" spans="1:26" ht="15.75" hidden="1" customHeight="1">
      <c r="A232" s="43"/>
      <c r="B232" s="43"/>
      <c r="C232" s="43"/>
      <c r="D232" s="43"/>
      <c r="E232" s="43"/>
      <c r="F232" s="43"/>
      <c r="G232" s="43"/>
      <c r="H232" s="43"/>
      <c r="I232" s="43"/>
      <c r="J232" s="43"/>
      <c r="K232" s="43"/>
      <c r="L232" s="43"/>
      <c r="M232" s="43"/>
      <c r="N232" s="43"/>
      <c r="O232" s="43"/>
      <c r="P232" s="43"/>
      <c r="Q232" s="43"/>
      <c r="R232" s="43"/>
      <c r="S232" s="43"/>
      <c r="T232" s="43"/>
      <c r="U232" s="43"/>
      <c r="V232" s="43"/>
      <c r="W232" s="43"/>
      <c r="X232" s="43"/>
      <c r="Y232" s="23"/>
      <c r="Z232" s="40"/>
    </row>
    <row r="233" spans="1:26" ht="15.75" hidden="1" customHeight="1">
      <c r="A233" s="43"/>
      <c r="B233" s="43"/>
      <c r="C233" s="43"/>
      <c r="D233" s="43"/>
      <c r="E233" s="43"/>
      <c r="F233" s="43"/>
      <c r="G233" s="43"/>
      <c r="H233" s="43"/>
      <c r="I233" s="43"/>
      <c r="J233" s="43"/>
      <c r="K233" s="43"/>
      <c r="L233" s="43"/>
      <c r="M233" s="43"/>
      <c r="N233" s="43"/>
      <c r="O233" s="43"/>
      <c r="P233" s="43"/>
      <c r="Q233" s="43"/>
      <c r="R233" s="43"/>
      <c r="S233" s="43"/>
      <c r="T233" s="43"/>
      <c r="U233" s="43"/>
      <c r="V233" s="43"/>
      <c r="W233" s="43"/>
      <c r="X233" s="43"/>
      <c r="Y233" s="23"/>
      <c r="Z233" s="40"/>
    </row>
    <row r="234" spans="1:26" ht="15.75" hidden="1" customHeight="1">
      <c r="A234" s="43"/>
      <c r="B234" s="43"/>
      <c r="C234" s="43"/>
      <c r="D234" s="43"/>
      <c r="E234" s="43"/>
      <c r="F234" s="43"/>
      <c r="G234" s="43"/>
      <c r="H234" s="43"/>
      <c r="I234" s="43"/>
      <c r="J234" s="43"/>
      <c r="K234" s="43"/>
      <c r="L234" s="43"/>
      <c r="M234" s="43"/>
      <c r="N234" s="43"/>
      <c r="O234" s="43"/>
      <c r="P234" s="43"/>
      <c r="Q234" s="43"/>
      <c r="R234" s="43"/>
      <c r="S234" s="43"/>
      <c r="T234" s="43"/>
      <c r="U234" s="43"/>
      <c r="V234" s="43"/>
      <c r="W234" s="43"/>
      <c r="X234" s="43"/>
      <c r="Y234" s="23"/>
      <c r="Z234" s="40"/>
    </row>
    <row r="235" spans="1:26" ht="15.75" hidden="1" customHeight="1">
      <c r="A235" s="43"/>
      <c r="B235" s="43"/>
      <c r="C235" s="43"/>
      <c r="D235" s="43"/>
      <c r="E235" s="43"/>
      <c r="F235" s="43"/>
      <c r="G235" s="43"/>
      <c r="H235" s="43"/>
      <c r="I235" s="43"/>
      <c r="J235" s="43"/>
      <c r="K235" s="43"/>
      <c r="L235" s="43"/>
      <c r="M235" s="43"/>
      <c r="N235" s="43"/>
      <c r="O235" s="43"/>
      <c r="P235" s="43"/>
      <c r="Q235" s="43"/>
      <c r="R235" s="43"/>
      <c r="S235" s="43"/>
      <c r="T235" s="43"/>
      <c r="U235" s="43"/>
      <c r="V235" s="43"/>
      <c r="W235" s="43"/>
      <c r="X235" s="43"/>
      <c r="Y235" s="23"/>
      <c r="Z235" s="40"/>
    </row>
    <row r="236" spans="1:26" ht="15.75" hidden="1" customHeight="1">
      <c r="A236" s="43"/>
      <c r="B236" s="43"/>
      <c r="C236" s="43"/>
      <c r="D236" s="43"/>
      <c r="E236" s="43"/>
      <c r="F236" s="43"/>
      <c r="G236" s="43"/>
      <c r="H236" s="43"/>
      <c r="I236" s="43"/>
      <c r="J236" s="43"/>
      <c r="K236" s="43"/>
      <c r="L236" s="43"/>
      <c r="M236" s="43"/>
      <c r="N236" s="43"/>
      <c r="O236" s="43"/>
      <c r="P236" s="43"/>
      <c r="Q236" s="43"/>
      <c r="R236" s="43"/>
      <c r="S236" s="43"/>
      <c r="T236" s="43"/>
      <c r="U236" s="43"/>
      <c r="V236" s="43"/>
      <c r="W236" s="43"/>
      <c r="X236" s="43"/>
      <c r="Y236" s="23"/>
      <c r="Z236" s="40"/>
    </row>
    <row r="237" spans="1:26" ht="15.75" hidden="1" customHeight="1">
      <c r="A237" s="43"/>
      <c r="B237" s="43"/>
      <c r="C237" s="43"/>
      <c r="D237" s="43"/>
      <c r="E237" s="43"/>
      <c r="F237" s="43"/>
      <c r="G237" s="43"/>
      <c r="H237" s="43"/>
      <c r="I237" s="43"/>
      <c r="J237" s="43"/>
      <c r="K237" s="43"/>
      <c r="L237" s="43"/>
      <c r="M237" s="43"/>
      <c r="N237" s="43"/>
      <c r="O237" s="43"/>
      <c r="P237" s="43"/>
      <c r="Q237" s="43"/>
      <c r="R237" s="43"/>
      <c r="S237" s="43"/>
      <c r="T237" s="43"/>
      <c r="U237" s="43"/>
      <c r="V237" s="43"/>
      <c r="W237" s="43"/>
      <c r="X237" s="43"/>
      <c r="Y237" s="23"/>
      <c r="Z237" s="40"/>
    </row>
    <row r="238" spans="1:26" ht="15.75" hidden="1" customHeight="1">
      <c r="A238" s="43"/>
      <c r="B238" s="43"/>
      <c r="C238" s="43"/>
      <c r="D238" s="43"/>
      <c r="E238" s="43"/>
      <c r="F238" s="43"/>
      <c r="G238" s="43"/>
      <c r="H238" s="43"/>
      <c r="I238" s="43"/>
      <c r="J238" s="43"/>
      <c r="K238" s="43"/>
      <c r="L238" s="43"/>
      <c r="M238" s="43"/>
      <c r="N238" s="43"/>
      <c r="O238" s="43"/>
      <c r="P238" s="43"/>
      <c r="Q238" s="43"/>
      <c r="R238" s="43"/>
      <c r="S238" s="43"/>
      <c r="T238" s="43"/>
      <c r="U238" s="43"/>
      <c r="V238" s="43"/>
      <c r="W238" s="43"/>
      <c r="X238" s="43"/>
      <c r="Y238" s="23"/>
      <c r="Z238" s="40"/>
    </row>
    <row r="239" spans="1:26" ht="15.75" hidden="1" customHeight="1">
      <c r="A239" s="43"/>
      <c r="B239" s="43"/>
      <c r="C239" s="43"/>
      <c r="D239" s="43"/>
      <c r="E239" s="43"/>
      <c r="F239" s="43"/>
      <c r="G239" s="43"/>
      <c r="H239" s="43"/>
      <c r="I239" s="43"/>
      <c r="J239" s="43"/>
      <c r="K239" s="43"/>
      <c r="L239" s="43"/>
      <c r="M239" s="43"/>
      <c r="N239" s="43"/>
      <c r="O239" s="43"/>
      <c r="P239" s="43"/>
      <c r="Q239" s="43"/>
      <c r="R239" s="43"/>
      <c r="S239" s="43"/>
      <c r="T239" s="43"/>
      <c r="U239" s="43"/>
      <c r="V239" s="43"/>
      <c r="W239" s="43"/>
      <c r="X239" s="43"/>
      <c r="Y239" s="23"/>
      <c r="Z239" s="40"/>
    </row>
    <row r="240" spans="1:26" ht="15.75" hidden="1" customHeight="1">
      <c r="A240" s="43"/>
      <c r="B240" s="43"/>
      <c r="C240" s="43"/>
      <c r="D240" s="43"/>
      <c r="E240" s="43"/>
      <c r="F240" s="43"/>
      <c r="G240" s="43"/>
      <c r="H240" s="43"/>
      <c r="I240" s="43"/>
      <c r="J240" s="43"/>
      <c r="K240" s="43"/>
      <c r="L240" s="43"/>
      <c r="M240" s="43"/>
      <c r="N240" s="43"/>
      <c r="O240" s="43"/>
      <c r="P240" s="43"/>
      <c r="Q240" s="43"/>
      <c r="R240" s="43"/>
      <c r="S240" s="43"/>
      <c r="T240" s="43"/>
      <c r="U240" s="43"/>
      <c r="V240" s="43"/>
      <c r="W240" s="43"/>
      <c r="X240" s="43"/>
      <c r="Y240" s="23"/>
      <c r="Z240" s="40"/>
    </row>
    <row r="241" spans="1:26" ht="15.75" hidden="1" customHeight="1">
      <c r="A241" s="43"/>
      <c r="B241" s="43"/>
      <c r="C241" s="43"/>
      <c r="D241" s="43"/>
      <c r="E241" s="43"/>
      <c r="F241" s="43"/>
      <c r="G241" s="43"/>
      <c r="H241" s="43"/>
      <c r="I241" s="43"/>
      <c r="J241" s="43"/>
      <c r="K241" s="43"/>
      <c r="L241" s="43"/>
      <c r="M241" s="43"/>
      <c r="N241" s="43"/>
      <c r="O241" s="43"/>
      <c r="P241" s="43"/>
      <c r="Q241" s="43"/>
      <c r="R241" s="43"/>
      <c r="S241" s="43"/>
      <c r="T241" s="43"/>
      <c r="U241" s="43"/>
      <c r="V241" s="43"/>
      <c r="W241" s="43"/>
      <c r="X241" s="43"/>
      <c r="Y241" s="23"/>
      <c r="Z241" s="40"/>
    </row>
    <row r="242" spans="1:26" ht="15.75" hidden="1" customHeight="1">
      <c r="A242" s="43"/>
      <c r="B242" s="43"/>
      <c r="C242" s="43"/>
      <c r="D242" s="43"/>
      <c r="E242" s="43"/>
      <c r="F242" s="43"/>
      <c r="G242" s="43"/>
      <c r="H242" s="43"/>
      <c r="I242" s="43"/>
      <c r="J242" s="43"/>
      <c r="K242" s="43"/>
      <c r="L242" s="43"/>
      <c r="M242" s="43"/>
      <c r="N242" s="43"/>
      <c r="O242" s="43"/>
      <c r="P242" s="43"/>
      <c r="Q242" s="43"/>
      <c r="R242" s="43"/>
      <c r="S242" s="43"/>
      <c r="T242" s="43"/>
      <c r="U242" s="43"/>
      <c r="V242" s="43"/>
      <c r="W242" s="43"/>
      <c r="X242" s="43"/>
      <c r="Y242" s="23"/>
      <c r="Z242" s="40"/>
    </row>
    <row r="243" spans="1:26" ht="15.75" hidden="1" customHeight="1">
      <c r="A243" s="43"/>
      <c r="B243" s="43"/>
      <c r="C243" s="43"/>
      <c r="D243" s="43"/>
      <c r="E243" s="43"/>
      <c r="F243" s="43"/>
      <c r="G243" s="43"/>
      <c r="H243" s="43"/>
      <c r="I243" s="43"/>
      <c r="J243" s="43"/>
      <c r="K243" s="43"/>
      <c r="L243" s="43"/>
      <c r="M243" s="43"/>
      <c r="N243" s="43"/>
      <c r="O243" s="43"/>
      <c r="P243" s="43"/>
      <c r="Q243" s="43"/>
      <c r="R243" s="43"/>
      <c r="S243" s="43"/>
      <c r="T243" s="43"/>
      <c r="U243" s="43"/>
      <c r="V243" s="43"/>
      <c r="W243" s="43"/>
      <c r="X243" s="43"/>
      <c r="Y243" s="23"/>
      <c r="Z243" s="40"/>
    </row>
    <row r="244" spans="1:26" ht="15.75" hidden="1" customHeight="1">
      <c r="A244" s="43"/>
      <c r="B244" s="43"/>
      <c r="C244" s="43"/>
      <c r="D244" s="43"/>
      <c r="E244" s="43"/>
      <c r="F244" s="43"/>
      <c r="G244" s="43"/>
      <c r="H244" s="43"/>
      <c r="I244" s="43"/>
      <c r="J244" s="43"/>
      <c r="K244" s="43"/>
      <c r="L244" s="43"/>
      <c r="M244" s="43"/>
      <c r="N244" s="43"/>
      <c r="O244" s="43"/>
      <c r="P244" s="43"/>
      <c r="Q244" s="43"/>
      <c r="R244" s="43"/>
      <c r="S244" s="43"/>
      <c r="T244" s="43"/>
      <c r="U244" s="43"/>
      <c r="V244" s="43"/>
      <c r="W244" s="43"/>
      <c r="X244" s="43"/>
      <c r="Y244" s="23"/>
      <c r="Z244" s="40"/>
    </row>
    <row r="245" spans="1:26" ht="15.75" hidden="1" customHeight="1">
      <c r="A245" s="43"/>
      <c r="B245" s="43"/>
      <c r="C245" s="43"/>
      <c r="D245" s="43"/>
      <c r="E245" s="43"/>
      <c r="F245" s="43"/>
      <c r="G245" s="43"/>
      <c r="H245" s="43"/>
      <c r="I245" s="43"/>
      <c r="J245" s="43"/>
      <c r="K245" s="43"/>
      <c r="L245" s="43"/>
      <c r="M245" s="43"/>
      <c r="N245" s="43"/>
      <c r="O245" s="43"/>
      <c r="P245" s="43"/>
      <c r="Q245" s="43"/>
      <c r="R245" s="43"/>
      <c r="S245" s="43"/>
      <c r="T245" s="43"/>
      <c r="U245" s="43"/>
      <c r="V245" s="43"/>
      <c r="W245" s="43"/>
      <c r="X245" s="43"/>
      <c r="Y245" s="23"/>
      <c r="Z245" s="40"/>
    </row>
    <row r="246" spans="1:26" ht="15.75" hidden="1" customHeight="1">
      <c r="A246" s="43"/>
      <c r="B246" s="43"/>
      <c r="C246" s="43"/>
      <c r="D246" s="43"/>
      <c r="E246" s="43"/>
      <c r="F246" s="43"/>
      <c r="G246" s="43"/>
      <c r="H246" s="43"/>
      <c r="I246" s="43"/>
      <c r="J246" s="43"/>
      <c r="K246" s="43"/>
      <c r="L246" s="43"/>
      <c r="M246" s="43"/>
      <c r="N246" s="43"/>
      <c r="O246" s="43"/>
      <c r="P246" s="43"/>
      <c r="Q246" s="43"/>
      <c r="R246" s="43"/>
      <c r="S246" s="43"/>
      <c r="T246" s="43"/>
      <c r="U246" s="43"/>
      <c r="V246" s="43"/>
      <c r="W246" s="43"/>
      <c r="X246" s="43"/>
      <c r="Y246" s="23"/>
      <c r="Z246" s="40"/>
    </row>
    <row r="247" spans="1:26" ht="15.75" hidden="1" customHeight="1">
      <c r="A247" s="43"/>
      <c r="B247" s="43"/>
      <c r="C247" s="43"/>
      <c r="D247" s="43"/>
      <c r="E247" s="43"/>
      <c r="F247" s="43"/>
      <c r="G247" s="43"/>
      <c r="H247" s="43"/>
      <c r="I247" s="43"/>
      <c r="J247" s="43"/>
      <c r="K247" s="43"/>
      <c r="L247" s="43"/>
      <c r="M247" s="43"/>
      <c r="N247" s="43"/>
      <c r="O247" s="43"/>
      <c r="P247" s="43"/>
      <c r="Q247" s="43"/>
      <c r="R247" s="43"/>
      <c r="S247" s="43"/>
      <c r="T247" s="43"/>
      <c r="U247" s="43"/>
      <c r="V247" s="43"/>
      <c r="W247" s="43"/>
      <c r="X247" s="43"/>
      <c r="Y247" s="23"/>
      <c r="Z247" s="40"/>
    </row>
    <row r="248" spans="1:26" ht="15.75" hidden="1" customHeight="1">
      <c r="A248" s="43"/>
      <c r="B248" s="43"/>
      <c r="C248" s="43"/>
      <c r="D248" s="43"/>
      <c r="E248" s="43"/>
      <c r="F248" s="43"/>
      <c r="G248" s="43"/>
      <c r="H248" s="43"/>
      <c r="I248" s="43"/>
      <c r="J248" s="43"/>
      <c r="K248" s="43"/>
      <c r="L248" s="43"/>
      <c r="M248" s="43"/>
      <c r="N248" s="43"/>
      <c r="O248" s="43"/>
      <c r="P248" s="43"/>
      <c r="Q248" s="43"/>
      <c r="R248" s="43"/>
      <c r="S248" s="43"/>
      <c r="T248" s="43"/>
      <c r="U248" s="43"/>
      <c r="V248" s="43"/>
      <c r="W248" s="43"/>
      <c r="X248" s="43"/>
      <c r="Y248" s="23"/>
      <c r="Z248" s="40"/>
    </row>
    <row r="249" spans="1:26" ht="15.75" hidden="1" customHeight="1">
      <c r="A249" s="43"/>
      <c r="B249" s="43"/>
      <c r="C249" s="43"/>
      <c r="D249" s="43"/>
      <c r="E249" s="43"/>
      <c r="F249" s="43"/>
      <c r="G249" s="43"/>
      <c r="H249" s="43"/>
      <c r="I249" s="43"/>
      <c r="J249" s="43"/>
      <c r="K249" s="43"/>
      <c r="L249" s="43"/>
      <c r="M249" s="43"/>
      <c r="N249" s="43"/>
      <c r="O249" s="43"/>
      <c r="P249" s="43"/>
      <c r="Q249" s="43"/>
      <c r="R249" s="43"/>
      <c r="S249" s="43"/>
      <c r="T249" s="43"/>
      <c r="U249" s="43"/>
      <c r="V249" s="43"/>
      <c r="W249" s="43"/>
      <c r="X249" s="43"/>
      <c r="Y249" s="23"/>
      <c r="Z249" s="40"/>
    </row>
    <row r="250" spans="1:26" ht="15.75" customHeight="1"/>
    <row r="251" spans="1:26" ht="15.75" customHeight="1"/>
    <row r="252" spans="1:26" ht="15.75" customHeight="1"/>
    <row r="253" spans="1:26" ht="15.75" customHeight="1"/>
    <row r="254" spans="1:26" ht="15.75" customHeight="1"/>
    <row r="255" spans="1:26" ht="15.75" customHeight="1"/>
    <row r="256" spans="1:2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sheetProtection algorithmName="SHA-512" hashValue="sXf6CJ0/SBpArDxbNG1QnFstqPlkOiFsUcA9l+NkEOoxf771wZf25THQYE9LcTaAGy6jcO9uZCoybnCZmW67RQ==" saltValue="nSGW081v3keTG+da5mAdKQ==" spinCount="100000" sheet="1" formatCells="0" formatColumns="0" formatRows="0" insertColumns="0" insertRows="0" insertHyperlinks="0" deleteColumns="0" deleteRows="0"/>
  <mergeCells count="16">
    <mergeCell ref="A1:F1"/>
    <mergeCell ref="A2:Y2"/>
    <mergeCell ref="A3:E3"/>
    <mergeCell ref="A4:E4"/>
    <mergeCell ref="A6:E6"/>
    <mergeCell ref="A9:E9"/>
    <mergeCell ref="A11:E11"/>
    <mergeCell ref="A40:E40"/>
    <mergeCell ref="A43:E43"/>
    <mergeCell ref="A13:E13"/>
    <mergeCell ref="A16:E16"/>
    <mergeCell ref="A24:E24"/>
    <mergeCell ref="A28:E28"/>
    <mergeCell ref="A32:E32"/>
    <mergeCell ref="A35:E35"/>
    <mergeCell ref="A38:E38"/>
  </mergeCell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A1:X1000"/>
  <sheetViews>
    <sheetView showGridLines="0" workbookViewId="0">
      <selection activeCell="A19" sqref="A19:B19"/>
    </sheetView>
  </sheetViews>
  <sheetFormatPr baseColWidth="10" defaultColWidth="11.25" defaultRowHeight="15" customHeight="1"/>
  <cols>
    <col min="1" max="1" width="17.33203125" customWidth="1"/>
    <col min="2" max="2" width="41" customWidth="1"/>
    <col min="3" max="3" width="66.4140625" customWidth="1"/>
    <col min="4" max="4" width="40.75" customWidth="1"/>
  </cols>
  <sheetData>
    <row r="1" spans="1:24" ht="24.75" customHeight="1">
      <c r="A1" s="347"/>
      <c r="B1" s="324"/>
      <c r="C1" s="324"/>
      <c r="D1" s="324"/>
    </row>
    <row r="2" spans="1:24" ht="40.5" customHeight="1">
      <c r="A2" s="360" t="s">
        <v>495</v>
      </c>
      <c r="B2" s="324"/>
      <c r="C2" s="324"/>
      <c r="D2" s="324"/>
    </row>
    <row r="3" spans="1:24" ht="15.5">
      <c r="A3" s="349" t="s">
        <v>496</v>
      </c>
      <c r="B3" s="324"/>
      <c r="C3" s="324"/>
      <c r="D3" s="27"/>
      <c r="E3" s="27"/>
      <c r="F3" s="27"/>
      <c r="G3" s="23"/>
      <c r="H3" s="23"/>
      <c r="I3" s="23"/>
      <c r="J3" s="23"/>
      <c r="K3" s="23"/>
      <c r="L3" s="23"/>
      <c r="M3" s="23"/>
      <c r="N3" s="23"/>
      <c r="O3" s="23"/>
      <c r="P3" s="23"/>
      <c r="Q3" s="23"/>
      <c r="R3" s="23"/>
      <c r="S3" s="23"/>
      <c r="T3" s="23"/>
      <c r="U3" s="23"/>
      <c r="V3" s="23"/>
      <c r="W3" s="23"/>
      <c r="X3" s="23"/>
    </row>
    <row r="4" spans="1:24" ht="15.5">
      <c r="A4" s="361" t="s">
        <v>497</v>
      </c>
      <c r="B4" s="352"/>
      <c r="C4" s="50" t="s">
        <v>498</v>
      </c>
      <c r="D4" s="18"/>
      <c r="E4" s="51"/>
      <c r="F4" s="51"/>
      <c r="G4" s="51"/>
      <c r="H4" s="51"/>
      <c r="I4" s="51"/>
      <c r="J4" s="51"/>
      <c r="K4" s="51"/>
      <c r="L4" s="51"/>
      <c r="M4" s="51"/>
      <c r="N4" s="51"/>
      <c r="O4" s="51"/>
      <c r="P4" s="51"/>
      <c r="Q4" s="51"/>
      <c r="R4" s="51"/>
      <c r="S4" s="51"/>
      <c r="T4" s="51"/>
      <c r="U4" s="51"/>
      <c r="V4" s="51"/>
      <c r="W4" s="51"/>
      <c r="X4" s="51"/>
    </row>
    <row r="5" spans="1:24" ht="15.5">
      <c r="A5" s="353" t="s">
        <v>499</v>
      </c>
      <c r="B5" s="352"/>
      <c r="C5" s="52" t="s">
        <v>500</v>
      </c>
      <c r="D5" s="18"/>
      <c r="E5" s="51"/>
      <c r="F5" s="51"/>
      <c r="G5" s="51"/>
      <c r="H5" s="51"/>
      <c r="I5" s="51"/>
      <c r="J5" s="51"/>
      <c r="K5" s="51"/>
      <c r="L5" s="51"/>
      <c r="M5" s="51"/>
      <c r="N5" s="51"/>
      <c r="O5" s="51"/>
      <c r="P5" s="51"/>
      <c r="Q5" s="51"/>
      <c r="R5" s="51"/>
      <c r="S5" s="51"/>
      <c r="T5" s="51"/>
      <c r="U5" s="51"/>
      <c r="V5" s="51"/>
      <c r="W5" s="51"/>
      <c r="X5" s="51"/>
    </row>
    <row r="6" spans="1:24" ht="25">
      <c r="A6" s="355" t="s">
        <v>501</v>
      </c>
      <c r="B6" s="356"/>
      <c r="C6" s="36" t="s">
        <v>502</v>
      </c>
      <c r="D6" s="53"/>
      <c r="E6" s="54"/>
      <c r="F6" s="54"/>
      <c r="G6" s="54"/>
      <c r="H6" s="54"/>
      <c r="I6" s="54"/>
      <c r="J6" s="54"/>
      <c r="K6" s="54"/>
      <c r="L6" s="54"/>
      <c r="M6" s="54"/>
      <c r="N6" s="54"/>
      <c r="O6" s="54"/>
      <c r="P6" s="54"/>
      <c r="Q6" s="54"/>
      <c r="R6" s="54"/>
      <c r="S6" s="54"/>
      <c r="T6" s="54"/>
      <c r="U6" s="54"/>
      <c r="V6" s="54"/>
      <c r="W6" s="54"/>
      <c r="X6" s="54"/>
    </row>
    <row r="7" spans="1:24" ht="32" customHeight="1">
      <c r="A7" s="355" t="s">
        <v>503</v>
      </c>
      <c r="B7" s="359"/>
      <c r="C7" s="34" t="s">
        <v>504</v>
      </c>
      <c r="D7" s="53"/>
      <c r="E7" s="54"/>
      <c r="F7" s="54"/>
      <c r="G7" s="54"/>
      <c r="H7" s="54"/>
      <c r="I7" s="54"/>
      <c r="J7" s="54"/>
      <c r="K7" s="54"/>
      <c r="L7" s="54"/>
      <c r="M7" s="54"/>
      <c r="N7" s="54"/>
      <c r="O7" s="54"/>
      <c r="P7" s="54"/>
      <c r="Q7" s="54"/>
      <c r="R7" s="54"/>
      <c r="S7" s="54"/>
      <c r="T7" s="54"/>
      <c r="U7" s="54"/>
      <c r="V7" s="54"/>
      <c r="W7" s="54"/>
      <c r="X7" s="54"/>
    </row>
    <row r="8" spans="1:24" ht="15.5">
      <c r="A8" s="353" t="s">
        <v>505</v>
      </c>
      <c r="B8" s="352"/>
      <c r="C8" s="52" t="s">
        <v>500</v>
      </c>
      <c r="D8" s="18"/>
      <c r="E8" s="51"/>
      <c r="F8" s="51"/>
      <c r="G8" s="51"/>
      <c r="H8" s="51"/>
      <c r="I8" s="51"/>
      <c r="J8" s="51"/>
      <c r="K8" s="51"/>
      <c r="L8" s="51"/>
      <c r="M8" s="51"/>
      <c r="N8" s="51"/>
      <c r="O8" s="51"/>
      <c r="P8" s="51"/>
      <c r="Q8" s="51"/>
      <c r="R8" s="51"/>
      <c r="S8" s="51"/>
      <c r="T8" s="51"/>
      <c r="U8" s="51"/>
      <c r="V8" s="51"/>
      <c r="W8" s="51"/>
      <c r="X8" s="51"/>
    </row>
    <row r="9" spans="1:24" ht="32" customHeight="1">
      <c r="A9" s="355" t="s">
        <v>506</v>
      </c>
      <c r="B9" s="356"/>
      <c r="C9" s="34" t="s">
        <v>507</v>
      </c>
      <c r="D9" s="53"/>
      <c r="E9" s="54"/>
      <c r="F9" s="54"/>
      <c r="G9" s="54"/>
      <c r="H9" s="54"/>
      <c r="I9" s="54"/>
      <c r="J9" s="54"/>
      <c r="K9" s="54"/>
      <c r="L9" s="54"/>
      <c r="M9" s="54"/>
      <c r="N9" s="54"/>
      <c r="O9" s="54"/>
      <c r="P9" s="54"/>
      <c r="Q9" s="54"/>
      <c r="R9" s="54"/>
      <c r="S9" s="54"/>
      <c r="T9" s="54"/>
      <c r="U9" s="54"/>
      <c r="V9" s="54"/>
      <c r="W9" s="54"/>
      <c r="X9" s="54"/>
    </row>
    <row r="10" spans="1:24" ht="32" customHeight="1">
      <c r="A10" s="355" t="s">
        <v>508</v>
      </c>
      <c r="B10" s="356"/>
      <c r="C10" s="34" t="s">
        <v>507</v>
      </c>
      <c r="D10" s="53"/>
      <c r="E10" s="54"/>
      <c r="F10" s="54"/>
      <c r="G10" s="54"/>
      <c r="H10" s="54"/>
      <c r="I10" s="54"/>
      <c r="J10" s="54"/>
      <c r="K10" s="54"/>
      <c r="L10" s="54"/>
      <c r="M10" s="54"/>
      <c r="N10" s="54"/>
      <c r="O10" s="54"/>
      <c r="P10" s="54"/>
      <c r="Q10" s="54"/>
      <c r="R10" s="54"/>
      <c r="S10" s="54"/>
      <c r="T10" s="54"/>
      <c r="U10" s="54"/>
      <c r="V10" s="54"/>
      <c r="W10" s="54"/>
      <c r="X10" s="54"/>
    </row>
    <row r="11" spans="1:24" ht="49.5" customHeight="1">
      <c r="A11" s="355" t="s">
        <v>509</v>
      </c>
      <c r="B11" s="356"/>
      <c r="C11" s="34" t="s">
        <v>507</v>
      </c>
      <c r="D11" s="53"/>
      <c r="E11" s="54"/>
      <c r="F11" s="54"/>
      <c r="G11" s="54"/>
      <c r="H11" s="54"/>
      <c r="I11" s="54"/>
      <c r="J11" s="54"/>
      <c r="K11" s="54"/>
      <c r="L11" s="54"/>
      <c r="M11" s="54"/>
      <c r="N11" s="54"/>
      <c r="O11" s="54"/>
      <c r="P11" s="54"/>
      <c r="Q11" s="54"/>
      <c r="R11" s="54"/>
      <c r="S11" s="54"/>
      <c r="T11" s="54"/>
      <c r="U11" s="54"/>
      <c r="V11" s="54"/>
      <c r="W11" s="54"/>
      <c r="X11" s="54"/>
    </row>
    <row r="12" spans="1:24" ht="15.5">
      <c r="A12" s="353" t="s">
        <v>510</v>
      </c>
      <c r="B12" s="352"/>
      <c r="C12" s="52" t="s">
        <v>500</v>
      </c>
      <c r="D12" s="18"/>
      <c r="E12" s="51"/>
      <c r="F12" s="51"/>
      <c r="G12" s="51"/>
      <c r="H12" s="51"/>
      <c r="I12" s="51"/>
      <c r="J12" s="51"/>
      <c r="K12" s="51"/>
      <c r="L12" s="51"/>
      <c r="M12" s="51"/>
      <c r="N12" s="51"/>
      <c r="O12" s="51"/>
      <c r="P12" s="51"/>
      <c r="Q12" s="51"/>
      <c r="R12" s="51"/>
      <c r="S12" s="51"/>
      <c r="T12" s="51"/>
      <c r="U12" s="51"/>
      <c r="V12" s="51"/>
      <c r="W12" s="51"/>
      <c r="X12" s="51"/>
    </row>
    <row r="13" spans="1:24" ht="25">
      <c r="A13" s="355" t="s">
        <v>511</v>
      </c>
      <c r="B13" s="356"/>
      <c r="C13" s="34" t="s">
        <v>512</v>
      </c>
      <c r="D13" s="53"/>
      <c r="E13" s="54"/>
      <c r="F13" s="54"/>
      <c r="G13" s="54"/>
      <c r="H13" s="54"/>
      <c r="I13" s="54"/>
      <c r="J13" s="54"/>
      <c r="K13" s="54"/>
      <c r="L13" s="54"/>
      <c r="M13" s="54"/>
      <c r="N13" s="54"/>
      <c r="O13" s="54"/>
      <c r="P13" s="54"/>
      <c r="Q13" s="54"/>
      <c r="R13" s="54"/>
      <c r="S13" s="54"/>
      <c r="T13" s="54"/>
      <c r="U13" s="54"/>
      <c r="V13" s="54"/>
      <c r="W13" s="54"/>
      <c r="X13" s="54"/>
    </row>
    <row r="14" spans="1:24" ht="25">
      <c r="A14" s="355" t="s">
        <v>513</v>
      </c>
      <c r="B14" s="356"/>
      <c r="C14" s="34" t="s">
        <v>512</v>
      </c>
      <c r="D14" s="53"/>
      <c r="E14" s="54"/>
      <c r="F14" s="54"/>
      <c r="G14" s="54"/>
      <c r="H14" s="54"/>
      <c r="I14" s="54"/>
      <c r="J14" s="54"/>
      <c r="K14" s="54"/>
      <c r="L14" s="54"/>
      <c r="M14" s="54"/>
      <c r="N14" s="54"/>
      <c r="O14" s="54"/>
      <c r="P14" s="54"/>
      <c r="Q14" s="54"/>
      <c r="R14" s="54"/>
      <c r="S14" s="54"/>
      <c r="T14" s="54"/>
      <c r="U14" s="54"/>
      <c r="V14" s="54"/>
      <c r="W14" s="54"/>
      <c r="X14" s="54"/>
    </row>
    <row r="15" spans="1:24" ht="25">
      <c r="A15" s="355" t="s">
        <v>514</v>
      </c>
      <c r="B15" s="356"/>
      <c r="C15" s="34" t="s">
        <v>512</v>
      </c>
      <c r="D15" s="53"/>
      <c r="E15" s="54"/>
      <c r="F15" s="54"/>
      <c r="G15" s="54"/>
      <c r="H15" s="54"/>
      <c r="I15" s="54"/>
      <c r="J15" s="54"/>
      <c r="K15" s="54"/>
      <c r="L15" s="54"/>
      <c r="M15" s="54"/>
      <c r="N15" s="54"/>
      <c r="O15" s="54"/>
      <c r="P15" s="54"/>
      <c r="Q15" s="54"/>
      <c r="R15" s="54"/>
      <c r="S15" s="54"/>
      <c r="T15" s="54"/>
      <c r="U15" s="54"/>
      <c r="V15" s="54"/>
      <c r="W15" s="54"/>
      <c r="X15" s="54"/>
    </row>
    <row r="16" spans="1:24" ht="15.5">
      <c r="A16" s="353" t="s">
        <v>515</v>
      </c>
      <c r="B16" s="352"/>
      <c r="C16" s="52" t="s">
        <v>500</v>
      </c>
      <c r="D16" s="18"/>
      <c r="E16" s="51"/>
      <c r="F16" s="51"/>
      <c r="G16" s="51"/>
      <c r="H16" s="51"/>
      <c r="I16" s="51"/>
      <c r="J16" s="51"/>
      <c r="K16" s="51"/>
      <c r="L16" s="51"/>
      <c r="M16" s="51"/>
      <c r="N16" s="51"/>
      <c r="O16" s="51"/>
      <c r="P16" s="51"/>
      <c r="Q16" s="51"/>
      <c r="R16" s="51"/>
      <c r="S16" s="51"/>
      <c r="T16" s="51"/>
      <c r="U16" s="51"/>
      <c r="V16" s="51"/>
      <c r="W16" s="51"/>
      <c r="X16" s="51"/>
    </row>
    <row r="17" spans="1:24" ht="50">
      <c r="A17" s="355" t="s">
        <v>516</v>
      </c>
      <c r="B17" s="356"/>
      <c r="C17" s="34" t="s">
        <v>517</v>
      </c>
      <c r="D17" s="53"/>
      <c r="E17" s="54"/>
      <c r="F17" s="54"/>
      <c r="G17" s="54"/>
      <c r="H17" s="54"/>
      <c r="I17" s="54"/>
      <c r="J17" s="54"/>
      <c r="K17" s="54"/>
      <c r="L17" s="54"/>
      <c r="M17" s="54"/>
      <c r="N17" s="54"/>
      <c r="O17" s="54"/>
      <c r="P17" s="54"/>
      <c r="Q17" s="54"/>
      <c r="R17" s="54"/>
      <c r="S17" s="54"/>
      <c r="T17" s="54"/>
      <c r="U17" s="54"/>
      <c r="V17" s="54"/>
      <c r="W17" s="54"/>
      <c r="X17" s="54"/>
    </row>
    <row r="18" spans="1:24" ht="25">
      <c r="A18" s="355" t="s">
        <v>518</v>
      </c>
      <c r="B18" s="356"/>
      <c r="C18" s="34" t="s">
        <v>519</v>
      </c>
      <c r="D18" s="53"/>
      <c r="E18" s="54"/>
      <c r="F18" s="54"/>
      <c r="G18" s="54"/>
      <c r="H18" s="54"/>
      <c r="I18" s="54"/>
      <c r="J18" s="54"/>
      <c r="K18" s="54"/>
      <c r="L18" s="54"/>
      <c r="M18" s="54"/>
      <c r="N18" s="54"/>
      <c r="O18" s="54"/>
      <c r="P18" s="54"/>
      <c r="Q18" s="54"/>
      <c r="R18" s="54"/>
      <c r="S18" s="54"/>
      <c r="T18" s="54"/>
      <c r="U18" s="54"/>
      <c r="V18" s="54"/>
      <c r="W18" s="54"/>
      <c r="X18" s="54"/>
    </row>
    <row r="19" spans="1:24" ht="50">
      <c r="A19" s="357" t="s">
        <v>520</v>
      </c>
      <c r="B19" s="358"/>
      <c r="C19" s="34" t="s">
        <v>517</v>
      </c>
      <c r="D19" s="53"/>
      <c r="E19" s="54"/>
      <c r="F19" s="54"/>
      <c r="G19" s="54"/>
      <c r="H19" s="54"/>
      <c r="I19" s="54"/>
      <c r="J19" s="54"/>
      <c r="K19" s="54"/>
      <c r="L19" s="54"/>
      <c r="M19" s="54"/>
      <c r="N19" s="54"/>
      <c r="O19" s="54"/>
      <c r="P19" s="54"/>
      <c r="Q19" s="54"/>
      <c r="R19" s="54"/>
      <c r="S19" s="54"/>
      <c r="T19" s="54"/>
      <c r="U19" s="54"/>
      <c r="V19" s="54"/>
      <c r="W19" s="54"/>
      <c r="X19" s="54"/>
    </row>
    <row r="20" spans="1:24" ht="31.5" customHeight="1">
      <c r="A20" s="1"/>
      <c r="B20" s="1"/>
      <c r="C20" s="1"/>
      <c r="D20" s="1"/>
    </row>
    <row r="21" spans="1:24" ht="15.75" customHeight="1">
      <c r="A21" s="55"/>
      <c r="B21" s="56"/>
      <c r="C21" s="55"/>
      <c r="D21" s="57"/>
    </row>
    <row r="22" spans="1:24" ht="15.75" customHeight="1">
      <c r="A22" s="55"/>
      <c r="B22" s="56"/>
      <c r="C22" s="55"/>
      <c r="D22" s="57"/>
    </row>
    <row r="23" spans="1:24" ht="33.75" customHeight="1">
      <c r="A23" s="55"/>
      <c r="B23" s="55"/>
      <c r="C23" s="55"/>
      <c r="D23" s="57"/>
    </row>
    <row r="24" spans="1:24" ht="15.75" hidden="1" customHeight="1">
      <c r="A24" s="354" t="s">
        <v>428</v>
      </c>
      <c r="B24" s="351"/>
      <c r="C24" s="351"/>
      <c r="D24" s="352"/>
    </row>
    <row r="25" spans="1:24" ht="15.75" hidden="1" customHeight="1">
      <c r="A25" s="58" t="s">
        <v>429</v>
      </c>
      <c r="B25" s="59" t="s">
        <v>430</v>
      </c>
      <c r="C25" s="38" t="s">
        <v>382</v>
      </c>
      <c r="D25" s="38" t="s">
        <v>521</v>
      </c>
    </row>
    <row r="26" spans="1:24" ht="15.75" hidden="1" customHeight="1">
      <c r="A26" s="58" t="s">
        <v>432</v>
      </c>
      <c r="B26" s="59" t="s">
        <v>522</v>
      </c>
      <c r="C26" s="38" t="s">
        <v>434</v>
      </c>
      <c r="D26" s="60">
        <v>0</v>
      </c>
    </row>
    <row r="27" spans="1:24" ht="15.75" hidden="1" customHeight="1">
      <c r="A27" s="61" t="s">
        <v>436</v>
      </c>
      <c r="B27" s="59" t="s">
        <v>523</v>
      </c>
      <c r="C27" s="38" t="s">
        <v>434</v>
      </c>
      <c r="D27" s="38" t="s">
        <v>438</v>
      </c>
    </row>
    <row r="28" spans="1:24" ht="15.75" hidden="1" customHeight="1">
      <c r="A28" s="354" t="s">
        <v>440</v>
      </c>
      <c r="B28" s="351"/>
      <c r="C28" s="351"/>
      <c r="D28" s="352"/>
    </row>
    <row r="29" spans="1:24" ht="15.75" hidden="1" customHeight="1">
      <c r="A29" s="58" t="s">
        <v>441</v>
      </c>
      <c r="B29" s="59" t="s">
        <v>442</v>
      </c>
      <c r="C29" s="38" t="s">
        <v>434</v>
      </c>
      <c r="D29" s="38" t="s">
        <v>443</v>
      </c>
    </row>
    <row r="30" spans="1:24" ht="15.75" hidden="1" customHeight="1">
      <c r="A30" s="58" t="s">
        <v>445</v>
      </c>
      <c r="B30" s="59" t="s">
        <v>446</v>
      </c>
      <c r="C30" s="38" t="s">
        <v>434</v>
      </c>
      <c r="D30" s="38" t="s">
        <v>447</v>
      </c>
    </row>
    <row r="31" spans="1:24" ht="15.75" hidden="1" customHeight="1">
      <c r="A31" s="58" t="s">
        <v>448</v>
      </c>
      <c r="B31" s="38" t="s">
        <v>449</v>
      </c>
      <c r="C31" s="38" t="s">
        <v>382</v>
      </c>
      <c r="D31" s="62" t="s">
        <v>524</v>
      </c>
    </row>
    <row r="32" spans="1:24" ht="15.75" hidden="1" customHeight="1">
      <c r="A32" s="354" t="s">
        <v>451</v>
      </c>
      <c r="B32" s="351"/>
      <c r="C32" s="351"/>
      <c r="D32" s="352"/>
    </row>
    <row r="33" spans="1:4" ht="15.75" hidden="1" customHeight="1">
      <c r="A33" s="58" t="s">
        <v>452</v>
      </c>
      <c r="B33" s="59" t="s">
        <v>453</v>
      </c>
      <c r="C33" s="59" t="s">
        <v>382</v>
      </c>
      <c r="D33" s="38" t="s">
        <v>525</v>
      </c>
    </row>
    <row r="34" spans="1:4" ht="15.75" hidden="1" customHeight="1">
      <c r="A34" s="58" t="s">
        <v>454</v>
      </c>
      <c r="B34" s="59" t="s">
        <v>455</v>
      </c>
      <c r="C34" s="38" t="s">
        <v>424</v>
      </c>
      <c r="D34" s="38">
        <v>0</v>
      </c>
    </row>
    <row r="35" spans="1:4" ht="15.75" hidden="1" customHeight="1">
      <c r="A35" s="354" t="s">
        <v>457</v>
      </c>
      <c r="B35" s="351"/>
      <c r="C35" s="351"/>
      <c r="D35" s="352"/>
    </row>
    <row r="36" spans="1:4" ht="15.75" hidden="1" customHeight="1">
      <c r="A36" s="58" t="s">
        <v>458</v>
      </c>
      <c r="B36" s="59" t="s">
        <v>526</v>
      </c>
      <c r="C36" s="38" t="s">
        <v>434</v>
      </c>
      <c r="D36" s="63">
        <v>0.626</v>
      </c>
    </row>
    <row r="37" spans="1:4" ht="15.75" hidden="1" customHeight="1">
      <c r="A37" s="61" t="s">
        <v>460</v>
      </c>
      <c r="B37" s="59" t="s">
        <v>461</v>
      </c>
      <c r="C37" s="38" t="s">
        <v>462</v>
      </c>
      <c r="D37" s="38">
        <v>0</v>
      </c>
    </row>
    <row r="38" spans="1:4" ht="15.75" hidden="1" customHeight="1">
      <c r="A38" s="354" t="s">
        <v>464</v>
      </c>
      <c r="B38" s="351"/>
      <c r="C38" s="351"/>
      <c r="D38" s="352"/>
    </row>
    <row r="39" spans="1:4" ht="15.75" hidden="1" customHeight="1">
      <c r="A39" s="58" t="s">
        <v>465</v>
      </c>
      <c r="B39" s="38" t="s">
        <v>527</v>
      </c>
      <c r="C39" s="38" t="s">
        <v>467</v>
      </c>
      <c r="D39" s="38" t="s">
        <v>528</v>
      </c>
    </row>
    <row r="40" spans="1:4" ht="15.75" hidden="1" customHeight="1">
      <c r="A40" s="354" t="s">
        <v>469</v>
      </c>
      <c r="B40" s="351"/>
      <c r="C40" s="351"/>
      <c r="D40" s="352"/>
    </row>
    <row r="41" spans="1:4" ht="15.75" hidden="1" customHeight="1">
      <c r="A41" s="58" t="s">
        <v>470</v>
      </c>
      <c r="B41" s="59" t="s">
        <v>471</v>
      </c>
      <c r="C41" s="38" t="s">
        <v>382</v>
      </c>
      <c r="D41" s="38" t="s">
        <v>529</v>
      </c>
    </row>
    <row r="42" spans="1:4" ht="15.75" hidden="1" customHeight="1">
      <c r="A42" s="58" t="s">
        <v>472</v>
      </c>
      <c r="B42" s="38" t="s">
        <v>473</v>
      </c>
      <c r="C42" s="38" t="s">
        <v>474</v>
      </c>
      <c r="D42" s="38">
        <v>0</v>
      </c>
    </row>
    <row r="43" spans="1:4" ht="15.75" hidden="1" customHeight="1">
      <c r="A43" s="354" t="s">
        <v>476</v>
      </c>
      <c r="B43" s="351"/>
      <c r="C43" s="351"/>
      <c r="D43" s="352"/>
    </row>
    <row r="44" spans="1:4" ht="15.75" hidden="1" customHeight="1">
      <c r="A44" s="58" t="s">
        <v>477</v>
      </c>
      <c r="B44" s="38" t="s">
        <v>530</v>
      </c>
      <c r="C44" s="38" t="s">
        <v>479</v>
      </c>
      <c r="D44" s="38" t="s">
        <v>531</v>
      </c>
    </row>
    <row r="45" spans="1:4" ht="15.75" hidden="1" customHeight="1">
      <c r="A45" s="58" t="s">
        <v>481</v>
      </c>
      <c r="B45" s="59" t="s">
        <v>482</v>
      </c>
      <c r="C45" s="38" t="s">
        <v>382</v>
      </c>
      <c r="D45" s="38" t="s">
        <v>532</v>
      </c>
    </row>
    <row r="46" spans="1:4" ht="15.75" hidden="1" customHeight="1">
      <c r="A46" s="58" t="s">
        <v>484</v>
      </c>
      <c r="B46" s="59" t="s">
        <v>485</v>
      </c>
      <c r="C46" s="38" t="s">
        <v>382</v>
      </c>
      <c r="D46" s="38" t="s">
        <v>532</v>
      </c>
    </row>
    <row r="47" spans="1:4" ht="15.75" hidden="1" customHeight="1">
      <c r="A47" s="354" t="s">
        <v>451</v>
      </c>
      <c r="B47" s="351"/>
      <c r="C47" s="351"/>
      <c r="D47" s="352"/>
    </row>
    <row r="48" spans="1:4" ht="15.75" hidden="1" customHeight="1">
      <c r="A48" s="58" t="s">
        <v>488</v>
      </c>
      <c r="B48" s="59" t="s">
        <v>489</v>
      </c>
      <c r="C48" s="38" t="s">
        <v>474</v>
      </c>
      <c r="D48" s="59" t="s">
        <v>533</v>
      </c>
    </row>
    <row r="49" spans="1:4" ht="15.75" hidden="1" customHeight="1">
      <c r="A49" s="58" t="s">
        <v>491</v>
      </c>
      <c r="B49" s="59" t="s">
        <v>492</v>
      </c>
      <c r="C49" s="38" t="s">
        <v>493</v>
      </c>
      <c r="D49" s="38" t="s">
        <v>534</v>
      </c>
    </row>
    <row r="50" spans="1:4" ht="15.75" hidden="1" customHeight="1">
      <c r="A50" s="64"/>
      <c r="B50" s="64"/>
      <c r="C50" s="64"/>
      <c r="D50" s="64"/>
    </row>
    <row r="51" spans="1:4" ht="15.75" hidden="1" customHeight="1">
      <c r="A51" s="64"/>
      <c r="B51" s="64"/>
      <c r="C51" s="64"/>
      <c r="D51" s="64"/>
    </row>
    <row r="52" spans="1:4" ht="15.75" hidden="1" customHeight="1">
      <c r="A52" s="64"/>
      <c r="B52" s="64"/>
      <c r="C52" s="64"/>
      <c r="D52" s="64"/>
    </row>
    <row r="53" spans="1:4" ht="15.75" hidden="1" customHeight="1">
      <c r="A53" s="64"/>
      <c r="B53" s="64"/>
      <c r="C53" s="64"/>
      <c r="D53" s="64"/>
    </row>
    <row r="54" spans="1:4" ht="15.75" hidden="1" customHeight="1">
      <c r="A54" s="64"/>
      <c r="B54" s="64"/>
      <c r="C54" s="64"/>
      <c r="D54" s="64"/>
    </row>
    <row r="55" spans="1:4" ht="15.75" hidden="1" customHeight="1">
      <c r="A55" s="64"/>
      <c r="B55" s="64"/>
      <c r="C55" s="64"/>
      <c r="D55" s="64"/>
    </row>
    <row r="56" spans="1:4" ht="15.75" hidden="1" customHeight="1">
      <c r="A56" s="64"/>
      <c r="B56" s="64"/>
      <c r="C56" s="64"/>
      <c r="D56" s="64"/>
    </row>
    <row r="57" spans="1:4" ht="15.75" hidden="1" customHeight="1">
      <c r="A57" s="64"/>
      <c r="B57" s="64"/>
      <c r="C57" s="64"/>
      <c r="D57" s="64"/>
    </row>
    <row r="58" spans="1:4" ht="15.75" hidden="1" customHeight="1">
      <c r="A58" s="64"/>
      <c r="B58" s="64"/>
      <c r="C58" s="64"/>
      <c r="D58" s="64"/>
    </row>
    <row r="59" spans="1:4" ht="15.75" hidden="1" customHeight="1">
      <c r="A59" s="64"/>
      <c r="B59" s="64"/>
      <c r="C59" s="64"/>
      <c r="D59" s="64"/>
    </row>
    <row r="60" spans="1:4" ht="15.75" hidden="1" customHeight="1">
      <c r="A60" s="64"/>
      <c r="B60" s="64"/>
      <c r="C60" s="64"/>
      <c r="D60" s="64"/>
    </row>
    <row r="61" spans="1:4" ht="15.75" hidden="1" customHeight="1">
      <c r="A61" s="64"/>
      <c r="B61" s="64"/>
      <c r="C61" s="64"/>
      <c r="D61" s="64"/>
    </row>
    <row r="62" spans="1:4" ht="15.75" hidden="1" customHeight="1">
      <c r="A62" s="64"/>
      <c r="B62" s="64"/>
      <c r="C62" s="64"/>
      <c r="D62" s="64"/>
    </row>
    <row r="63" spans="1:4" ht="15.75" hidden="1" customHeight="1">
      <c r="A63" s="64"/>
      <c r="B63" s="64"/>
      <c r="C63" s="64"/>
      <c r="D63" s="64"/>
    </row>
    <row r="64" spans="1:4" ht="15.75" hidden="1" customHeight="1">
      <c r="A64" s="64"/>
      <c r="B64" s="64"/>
      <c r="C64" s="64"/>
      <c r="D64" s="64"/>
    </row>
    <row r="65" spans="1:4" ht="15.75" hidden="1" customHeight="1">
      <c r="A65" s="64"/>
      <c r="B65" s="64"/>
      <c r="C65" s="64"/>
      <c r="D65" s="64"/>
    </row>
    <row r="66" spans="1:4" ht="15.75" hidden="1" customHeight="1">
      <c r="A66" s="64"/>
      <c r="B66" s="64"/>
      <c r="C66" s="64"/>
      <c r="D66" s="64"/>
    </row>
    <row r="67" spans="1:4" ht="15.75" hidden="1" customHeight="1">
      <c r="A67" s="64"/>
      <c r="B67" s="64"/>
      <c r="C67" s="64"/>
      <c r="D67" s="64"/>
    </row>
    <row r="68" spans="1:4" ht="15.75" hidden="1" customHeight="1">
      <c r="A68" s="64"/>
      <c r="B68" s="64"/>
      <c r="C68" s="64"/>
      <c r="D68" s="64"/>
    </row>
    <row r="69" spans="1:4" ht="15.75" hidden="1" customHeight="1">
      <c r="A69" s="64"/>
      <c r="B69" s="64"/>
      <c r="C69" s="64"/>
      <c r="D69" s="64"/>
    </row>
    <row r="70" spans="1:4" ht="15.75" hidden="1" customHeight="1">
      <c r="A70" s="64"/>
      <c r="B70" s="64"/>
      <c r="C70" s="64"/>
      <c r="D70" s="64"/>
    </row>
    <row r="71" spans="1:4" ht="15.75" hidden="1" customHeight="1">
      <c r="A71" s="64"/>
      <c r="B71" s="64"/>
      <c r="C71" s="64"/>
      <c r="D71" s="64"/>
    </row>
    <row r="72" spans="1:4" ht="15.75" hidden="1" customHeight="1">
      <c r="A72" s="64"/>
      <c r="B72" s="64"/>
      <c r="C72" s="64"/>
      <c r="D72" s="64"/>
    </row>
    <row r="73" spans="1:4" ht="15.75" hidden="1" customHeight="1">
      <c r="A73" s="64"/>
      <c r="B73" s="64"/>
      <c r="C73" s="64"/>
      <c r="D73" s="64"/>
    </row>
    <row r="74" spans="1:4" ht="15.75" hidden="1" customHeight="1">
      <c r="A74" s="64"/>
      <c r="B74" s="64"/>
      <c r="C74" s="64"/>
      <c r="D74" s="64"/>
    </row>
    <row r="75" spans="1:4" ht="15.75" hidden="1" customHeight="1">
      <c r="A75" s="64"/>
      <c r="B75" s="64"/>
      <c r="C75" s="64"/>
      <c r="D75" s="64"/>
    </row>
    <row r="76" spans="1:4" ht="15.75" hidden="1" customHeight="1">
      <c r="A76" s="64"/>
      <c r="B76" s="64"/>
      <c r="C76" s="64"/>
      <c r="D76" s="64"/>
    </row>
    <row r="77" spans="1:4" ht="15.75" hidden="1" customHeight="1">
      <c r="A77" s="64"/>
      <c r="B77" s="64"/>
      <c r="C77" s="64"/>
      <c r="D77" s="64"/>
    </row>
    <row r="78" spans="1:4" ht="15.75" hidden="1" customHeight="1">
      <c r="A78" s="64"/>
      <c r="B78" s="64"/>
      <c r="C78" s="64"/>
      <c r="D78" s="64"/>
    </row>
    <row r="79" spans="1:4" ht="15.75" hidden="1" customHeight="1">
      <c r="A79" s="64"/>
      <c r="B79" s="64"/>
      <c r="C79" s="64"/>
      <c r="D79" s="64"/>
    </row>
    <row r="80" spans="1:4" ht="15.75" hidden="1" customHeight="1">
      <c r="A80" s="64"/>
      <c r="B80" s="64"/>
      <c r="C80" s="64"/>
      <c r="D80" s="64"/>
    </row>
    <row r="81" spans="1:4" ht="15.75" hidden="1" customHeight="1">
      <c r="A81" s="64"/>
      <c r="B81" s="64"/>
      <c r="C81" s="64"/>
      <c r="D81" s="64"/>
    </row>
    <row r="82" spans="1:4" ht="15.75" hidden="1" customHeight="1">
      <c r="A82" s="64"/>
      <c r="B82" s="64"/>
      <c r="C82" s="64"/>
      <c r="D82" s="64"/>
    </row>
    <row r="83" spans="1:4" ht="15.75" hidden="1" customHeight="1">
      <c r="A83" s="64"/>
      <c r="B83" s="64"/>
      <c r="C83" s="64"/>
      <c r="D83" s="64"/>
    </row>
    <row r="84" spans="1:4" ht="15.75" hidden="1" customHeight="1">
      <c r="A84" s="64"/>
      <c r="B84" s="64"/>
      <c r="C84" s="64"/>
      <c r="D84" s="64"/>
    </row>
    <row r="85" spans="1:4" ht="15.75" hidden="1" customHeight="1">
      <c r="A85" s="64"/>
      <c r="B85" s="64"/>
      <c r="C85" s="64"/>
      <c r="D85" s="64"/>
    </row>
    <row r="86" spans="1:4" ht="15.75" hidden="1" customHeight="1">
      <c r="A86" s="64"/>
      <c r="B86" s="64"/>
      <c r="C86" s="64"/>
      <c r="D86" s="64"/>
    </row>
    <row r="87" spans="1:4" ht="15.75" hidden="1" customHeight="1">
      <c r="A87" s="64"/>
      <c r="B87" s="64"/>
      <c r="C87" s="64"/>
      <c r="D87" s="64"/>
    </row>
    <row r="88" spans="1:4" ht="15.75" hidden="1" customHeight="1">
      <c r="A88" s="64"/>
      <c r="B88" s="64"/>
      <c r="C88" s="64"/>
      <c r="D88" s="64"/>
    </row>
    <row r="89" spans="1:4" ht="15.75" hidden="1" customHeight="1">
      <c r="A89" s="64"/>
      <c r="B89" s="64"/>
      <c r="C89" s="64"/>
      <c r="D89" s="64"/>
    </row>
    <row r="90" spans="1:4" ht="15.75" hidden="1" customHeight="1">
      <c r="A90" s="64"/>
      <c r="B90" s="64"/>
      <c r="C90" s="64"/>
      <c r="D90" s="64"/>
    </row>
    <row r="91" spans="1:4" ht="15.75" hidden="1" customHeight="1">
      <c r="A91" s="64"/>
      <c r="B91" s="64"/>
      <c r="C91" s="64"/>
      <c r="D91" s="64"/>
    </row>
    <row r="92" spans="1:4" ht="15.75" hidden="1" customHeight="1">
      <c r="A92" s="64"/>
      <c r="B92" s="64"/>
      <c r="C92" s="64"/>
      <c r="D92" s="64"/>
    </row>
    <row r="93" spans="1:4" ht="15.75" hidden="1" customHeight="1">
      <c r="A93" s="64"/>
      <c r="B93" s="64"/>
      <c r="C93" s="64"/>
      <c r="D93" s="64"/>
    </row>
    <row r="94" spans="1:4" ht="15.75" hidden="1" customHeight="1">
      <c r="A94" s="64"/>
      <c r="B94" s="64"/>
      <c r="C94" s="64"/>
      <c r="D94" s="64"/>
    </row>
    <row r="95" spans="1:4" ht="15.75" hidden="1" customHeight="1">
      <c r="A95" s="64"/>
      <c r="B95" s="64"/>
      <c r="C95" s="64"/>
      <c r="D95" s="64"/>
    </row>
    <row r="96" spans="1:4" ht="15.75" hidden="1" customHeight="1">
      <c r="A96" s="64"/>
      <c r="B96" s="64"/>
      <c r="C96" s="64"/>
      <c r="D96" s="64"/>
    </row>
    <row r="97" spans="1:4" ht="15.75" hidden="1" customHeight="1">
      <c r="A97" s="64"/>
      <c r="B97" s="64"/>
      <c r="C97" s="64"/>
      <c r="D97" s="64"/>
    </row>
    <row r="98" spans="1:4" ht="15.75" hidden="1" customHeight="1">
      <c r="A98" s="64"/>
      <c r="B98" s="64"/>
      <c r="C98" s="64"/>
      <c r="D98" s="64"/>
    </row>
    <row r="99" spans="1:4" ht="15.75" hidden="1" customHeight="1">
      <c r="A99" s="64"/>
      <c r="B99" s="64"/>
      <c r="C99" s="64"/>
      <c r="D99" s="64"/>
    </row>
    <row r="100" spans="1:4" ht="15.75" hidden="1" customHeight="1">
      <c r="A100" s="64"/>
      <c r="B100" s="64"/>
      <c r="C100" s="64"/>
      <c r="D100" s="64"/>
    </row>
    <row r="101" spans="1:4" ht="15.75" hidden="1" customHeight="1">
      <c r="A101" s="64"/>
      <c r="B101" s="64"/>
      <c r="C101" s="64"/>
      <c r="D101" s="64"/>
    </row>
    <row r="102" spans="1:4" ht="15.75" hidden="1" customHeight="1">
      <c r="A102" s="64"/>
      <c r="B102" s="64"/>
      <c r="C102" s="64"/>
      <c r="D102" s="64"/>
    </row>
    <row r="103" spans="1:4" ht="15.75" hidden="1" customHeight="1">
      <c r="A103" s="64"/>
      <c r="B103" s="64"/>
      <c r="C103" s="64"/>
      <c r="D103" s="64"/>
    </row>
    <row r="104" spans="1:4" ht="15.75" hidden="1" customHeight="1">
      <c r="A104" s="64"/>
      <c r="B104" s="64"/>
      <c r="C104" s="64"/>
      <c r="D104" s="64"/>
    </row>
    <row r="105" spans="1:4" ht="15.75" hidden="1" customHeight="1">
      <c r="A105" s="64"/>
      <c r="B105" s="64"/>
      <c r="C105" s="64"/>
      <c r="D105" s="64"/>
    </row>
    <row r="106" spans="1:4" ht="15.75" hidden="1" customHeight="1">
      <c r="A106" s="64"/>
      <c r="B106" s="64"/>
      <c r="C106" s="64"/>
      <c r="D106" s="64"/>
    </row>
    <row r="107" spans="1:4" ht="15.75" hidden="1" customHeight="1">
      <c r="A107" s="64"/>
      <c r="B107" s="64"/>
      <c r="C107" s="64"/>
      <c r="D107" s="64"/>
    </row>
    <row r="108" spans="1:4" ht="15.75" hidden="1" customHeight="1">
      <c r="A108" s="64"/>
      <c r="B108" s="64"/>
      <c r="C108" s="64"/>
      <c r="D108" s="64"/>
    </row>
    <row r="109" spans="1:4" ht="15.75" hidden="1" customHeight="1">
      <c r="A109" s="64"/>
      <c r="B109" s="64"/>
      <c r="C109" s="64"/>
      <c r="D109" s="64"/>
    </row>
    <row r="110" spans="1:4" ht="15.75" hidden="1" customHeight="1">
      <c r="A110" s="64"/>
      <c r="B110" s="64"/>
      <c r="C110" s="64"/>
      <c r="D110" s="64"/>
    </row>
    <row r="111" spans="1:4" ht="15.75" hidden="1" customHeight="1">
      <c r="A111" s="64"/>
      <c r="B111" s="64"/>
      <c r="C111" s="64"/>
      <c r="D111" s="64"/>
    </row>
    <row r="112" spans="1:4" ht="15.75" hidden="1" customHeight="1">
      <c r="A112" s="64"/>
      <c r="B112" s="64"/>
      <c r="C112" s="64"/>
      <c r="D112" s="64"/>
    </row>
    <row r="113" spans="1:4" ht="15.75" hidden="1" customHeight="1">
      <c r="A113" s="64"/>
      <c r="B113" s="64"/>
      <c r="C113" s="64"/>
      <c r="D113" s="64"/>
    </row>
    <row r="114" spans="1:4" ht="15.75" hidden="1" customHeight="1">
      <c r="A114" s="64"/>
      <c r="B114" s="64"/>
      <c r="C114" s="64"/>
      <c r="D114" s="64"/>
    </row>
    <row r="115" spans="1:4" ht="15.75" hidden="1" customHeight="1">
      <c r="A115" s="64"/>
      <c r="B115" s="64"/>
      <c r="C115" s="64"/>
      <c r="D115" s="64"/>
    </row>
    <row r="116" spans="1:4" ht="15.75" hidden="1" customHeight="1">
      <c r="A116" s="64"/>
      <c r="B116" s="64"/>
      <c r="C116" s="64"/>
      <c r="D116" s="64"/>
    </row>
    <row r="117" spans="1:4" ht="15.75" hidden="1" customHeight="1">
      <c r="A117" s="64"/>
      <c r="B117" s="64"/>
      <c r="C117" s="64"/>
      <c r="D117" s="64"/>
    </row>
    <row r="118" spans="1:4" ht="15.75" hidden="1" customHeight="1">
      <c r="A118" s="64"/>
      <c r="B118" s="64"/>
      <c r="C118" s="64"/>
      <c r="D118" s="64"/>
    </row>
    <row r="119" spans="1:4" ht="15.75" hidden="1" customHeight="1">
      <c r="A119" s="64"/>
      <c r="B119" s="64"/>
      <c r="C119" s="64"/>
      <c r="D119" s="64"/>
    </row>
    <row r="120" spans="1:4" ht="15.75" hidden="1" customHeight="1">
      <c r="A120" s="64"/>
      <c r="B120" s="64"/>
      <c r="C120" s="64"/>
      <c r="D120" s="64"/>
    </row>
    <row r="121" spans="1:4" ht="15.75" hidden="1" customHeight="1">
      <c r="A121" s="64"/>
      <c r="B121" s="64"/>
      <c r="C121" s="64"/>
      <c r="D121" s="64"/>
    </row>
    <row r="122" spans="1:4" ht="15.75" hidden="1" customHeight="1">
      <c r="A122" s="64"/>
      <c r="B122" s="64"/>
      <c r="C122" s="64"/>
      <c r="D122" s="64"/>
    </row>
    <row r="123" spans="1:4" ht="15.75" hidden="1" customHeight="1">
      <c r="A123" s="64"/>
      <c r="B123" s="64"/>
      <c r="C123" s="64"/>
      <c r="D123" s="64"/>
    </row>
    <row r="124" spans="1:4" ht="15.75" hidden="1" customHeight="1">
      <c r="A124" s="64"/>
      <c r="B124" s="64"/>
      <c r="C124" s="64"/>
      <c r="D124" s="64"/>
    </row>
    <row r="125" spans="1:4" ht="15.75" hidden="1" customHeight="1">
      <c r="A125" s="64"/>
      <c r="B125" s="64"/>
      <c r="C125" s="64"/>
      <c r="D125" s="64"/>
    </row>
    <row r="126" spans="1:4" ht="15.75" hidden="1" customHeight="1">
      <c r="A126" s="64"/>
      <c r="B126" s="64"/>
      <c r="C126" s="64"/>
      <c r="D126" s="64"/>
    </row>
    <row r="127" spans="1:4" ht="15.75" hidden="1" customHeight="1">
      <c r="A127" s="64"/>
      <c r="B127" s="64"/>
      <c r="C127" s="64"/>
      <c r="D127" s="64"/>
    </row>
    <row r="128" spans="1:4" ht="15.75" hidden="1" customHeight="1">
      <c r="A128" s="64"/>
      <c r="B128" s="64"/>
      <c r="C128" s="64"/>
      <c r="D128" s="64"/>
    </row>
    <row r="129" spans="1:4" ht="15.75" hidden="1" customHeight="1">
      <c r="A129" s="64"/>
      <c r="B129" s="64"/>
      <c r="C129" s="64"/>
      <c r="D129" s="64"/>
    </row>
    <row r="130" spans="1:4" ht="15.75" hidden="1" customHeight="1">
      <c r="A130" s="64"/>
      <c r="B130" s="64"/>
      <c r="C130" s="64"/>
      <c r="D130" s="64"/>
    </row>
    <row r="131" spans="1:4" ht="15.75" hidden="1" customHeight="1">
      <c r="A131" s="64"/>
      <c r="B131" s="64"/>
      <c r="C131" s="64"/>
      <c r="D131" s="64"/>
    </row>
    <row r="132" spans="1:4" ht="15.75" hidden="1" customHeight="1">
      <c r="A132" s="64"/>
      <c r="B132" s="64"/>
      <c r="C132" s="64"/>
      <c r="D132" s="64"/>
    </row>
    <row r="133" spans="1:4" ht="15.75" hidden="1" customHeight="1">
      <c r="A133" s="64"/>
      <c r="B133" s="64"/>
      <c r="C133" s="64"/>
      <c r="D133" s="64"/>
    </row>
    <row r="134" spans="1:4" ht="15.75" hidden="1" customHeight="1">
      <c r="A134" s="64"/>
      <c r="B134" s="64"/>
      <c r="C134" s="64"/>
      <c r="D134" s="64"/>
    </row>
    <row r="135" spans="1:4" ht="15.75" hidden="1" customHeight="1">
      <c r="A135" s="64"/>
      <c r="B135" s="64"/>
      <c r="C135" s="64"/>
      <c r="D135" s="64"/>
    </row>
    <row r="136" spans="1:4" ht="15.75" hidden="1" customHeight="1">
      <c r="A136" s="64"/>
      <c r="B136" s="64"/>
      <c r="C136" s="64"/>
      <c r="D136" s="64"/>
    </row>
    <row r="137" spans="1:4" ht="15.75" hidden="1" customHeight="1">
      <c r="A137" s="64"/>
      <c r="B137" s="64"/>
      <c r="C137" s="64"/>
      <c r="D137" s="64"/>
    </row>
    <row r="138" spans="1:4" ht="15.75" hidden="1" customHeight="1">
      <c r="A138" s="64"/>
      <c r="B138" s="64"/>
      <c r="C138" s="64"/>
      <c r="D138" s="64"/>
    </row>
    <row r="139" spans="1:4" ht="15.75" hidden="1" customHeight="1">
      <c r="A139" s="64"/>
      <c r="B139" s="64"/>
      <c r="C139" s="64"/>
      <c r="D139" s="64"/>
    </row>
    <row r="140" spans="1:4" ht="15.75" hidden="1" customHeight="1">
      <c r="A140" s="64"/>
      <c r="B140" s="64"/>
      <c r="C140" s="64"/>
      <c r="D140" s="64"/>
    </row>
    <row r="141" spans="1:4" ht="15.75" hidden="1" customHeight="1">
      <c r="A141" s="64"/>
      <c r="B141" s="64"/>
      <c r="C141" s="64"/>
      <c r="D141" s="64"/>
    </row>
    <row r="142" spans="1:4" ht="15.75" hidden="1" customHeight="1">
      <c r="A142" s="64"/>
      <c r="B142" s="64"/>
      <c r="C142" s="64"/>
      <c r="D142" s="64"/>
    </row>
    <row r="143" spans="1:4" ht="15.75" hidden="1" customHeight="1">
      <c r="A143" s="64"/>
      <c r="B143" s="64"/>
      <c r="C143" s="64"/>
      <c r="D143" s="64"/>
    </row>
    <row r="144" spans="1:4" ht="15.75" hidden="1" customHeight="1">
      <c r="A144" s="64"/>
      <c r="B144" s="64"/>
      <c r="C144" s="64"/>
      <c r="D144" s="64"/>
    </row>
    <row r="145" spans="1:4" ht="15.75" hidden="1" customHeight="1">
      <c r="A145" s="64"/>
      <c r="B145" s="64"/>
      <c r="C145" s="64"/>
      <c r="D145" s="64"/>
    </row>
    <row r="146" spans="1:4" ht="15.75" hidden="1" customHeight="1">
      <c r="A146" s="64"/>
      <c r="B146" s="64"/>
      <c r="C146" s="64"/>
      <c r="D146" s="64"/>
    </row>
    <row r="147" spans="1:4" ht="15.75" hidden="1" customHeight="1">
      <c r="A147" s="64"/>
      <c r="B147" s="64"/>
      <c r="C147" s="64"/>
      <c r="D147" s="64"/>
    </row>
    <row r="148" spans="1:4" ht="15.75" hidden="1" customHeight="1">
      <c r="A148" s="64"/>
      <c r="B148" s="64"/>
      <c r="C148" s="64"/>
      <c r="D148" s="64"/>
    </row>
    <row r="149" spans="1:4" ht="15.75" hidden="1" customHeight="1">
      <c r="A149" s="64"/>
      <c r="B149" s="64"/>
      <c r="C149" s="64"/>
      <c r="D149" s="64"/>
    </row>
    <row r="150" spans="1:4" ht="15.75" hidden="1" customHeight="1">
      <c r="A150" s="64"/>
      <c r="B150" s="64"/>
      <c r="C150" s="64"/>
      <c r="D150" s="64"/>
    </row>
    <row r="151" spans="1:4" ht="15.75" hidden="1" customHeight="1">
      <c r="A151" s="64"/>
      <c r="B151" s="64"/>
      <c r="C151" s="64"/>
      <c r="D151" s="64"/>
    </row>
    <row r="152" spans="1:4" ht="15.75" hidden="1" customHeight="1">
      <c r="A152" s="64"/>
      <c r="B152" s="64"/>
      <c r="C152" s="64"/>
      <c r="D152" s="64"/>
    </row>
    <row r="153" spans="1:4" ht="15.75" hidden="1" customHeight="1">
      <c r="A153" s="64"/>
      <c r="B153" s="64"/>
      <c r="C153" s="64"/>
      <c r="D153" s="64"/>
    </row>
    <row r="154" spans="1:4" ht="15.75" hidden="1" customHeight="1">
      <c r="A154" s="64"/>
      <c r="B154" s="64"/>
      <c r="C154" s="64"/>
      <c r="D154" s="64"/>
    </row>
    <row r="155" spans="1:4" ht="15.75" hidden="1" customHeight="1">
      <c r="A155" s="64"/>
      <c r="B155" s="64"/>
      <c r="C155" s="64"/>
      <c r="D155" s="64"/>
    </row>
    <row r="156" spans="1:4" ht="15.75" hidden="1" customHeight="1">
      <c r="A156" s="64"/>
      <c r="B156" s="64"/>
      <c r="C156" s="64"/>
      <c r="D156" s="64"/>
    </row>
    <row r="157" spans="1:4" ht="15.75" hidden="1" customHeight="1">
      <c r="A157" s="64"/>
      <c r="B157" s="64"/>
      <c r="C157" s="64"/>
      <c r="D157" s="64"/>
    </row>
    <row r="158" spans="1:4" ht="15.75" hidden="1" customHeight="1">
      <c r="A158" s="64"/>
      <c r="B158" s="64"/>
      <c r="C158" s="64"/>
      <c r="D158" s="64"/>
    </row>
    <row r="159" spans="1:4" ht="15.75" hidden="1" customHeight="1">
      <c r="A159" s="64"/>
      <c r="B159" s="64"/>
      <c r="C159" s="64"/>
      <c r="D159" s="64"/>
    </row>
    <row r="160" spans="1:4" ht="15.75" hidden="1" customHeight="1">
      <c r="A160" s="64"/>
      <c r="B160" s="64"/>
      <c r="C160" s="64"/>
      <c r="D160" s="64"/>
    </row>
    <row r="161" spans="1:4" ht="15.75" hidden="1" customHeight="1">
      <c r="A161" s="64"/>
      <c r="B161" s="64"/>
      <c r="C161" s="64"/>
      <c r="D161" s="64"/>
    </row>
    <row r="162" spans="1:4" ht="15.75" hidden="1" customHeight="1">
      <c r="A162" s="64"/>
      <c r="B162" s="64"/>
      <c r="C162" s="64"/>
      <c r="D162" s="64"/>
    </row>
    <row r="163" spans="1:4" ht="15.75" hidden="1" customHeight="1">
      <c r="A163" s="64"/>
      <c r="B163" s="64"/>
      <c r="C163" s="64"/>
      <c r="D163" s="64"/>
    </row>
    <row r="164" spans="1:4" ht="15.75" hidden="1" customHeight="1">
      <c r="A164" s="64"/>
      <c r="B164" s="64"/>
      <c r="C164" s="64"/>
      <c r="D164" s="64"/>
    </row>
    <row r="165" spans="1:4" ht="15.75" hidden="1" customHeight="1">
      <c r="A165" s="64"/>
      <c r="B165" s="64"/>
      <c r="C165" s="64"/>
      <c r="D165" s="64"/>
    </row>
    <row r="166" spans="1:4" ht="15.75" hidden="1" customHeight="1">
      <c r="A166" s="64"/>
      <c r="B166" s="64"/>
      <c r="C166" s="64"/>
      <c r="D166" s="64"/>
    </row>
    <row r="167" spans="1:4" ht="15.75" hidden="1" customHeight="1">
      <c r="A167" s="64"/>
      <c r="B167" s="64"/>
      <c r="C167" s="64"/>
      <c r="D167" s="64"/>
    </row>
    <row r="168" spans="1:4" ht="15.75" hidden="1" customHeight="1">
      <c r="A168" s="64"/>
      <c r="B168" s="64"/>
      <c r="C168" s="64"/>
      <c r="D168" s="64"/>
    </row>
    <row r="169" spans="1:4" ht="15.75" hidden="1" customHeight="1">
      <c r="A169" s="64"/>
      <c r="B169" s="64"/>
      <c r="C169" s="64"/>
      <c r="D169" s="64"/>
    </row>
    <row r="170" spans="1:4" ht="15.75" hidden="1" customHeight="1">
      <c r="A170" s="64"/>
      <c r="B170" s="64"/>
      <c r="C170" s="64"/>
      <c r="D170" s="64"/>
    </row>
    <row r="171" spans="1:4" ht="15.75" hidden="1" customHeight="1">
      <c r="A171" s="64"/>
      <c r="B171" s="64"/>
      <c r="C171" s="64"/>
      <c r="D171" s="64"/>
    </row>
    <row r="172" spans="1:4" ht="15.75" hidden="1" customHeight="1">
      <c r="A172" s="64"/>
      <c r="B172" s="64"/>
      <c r="C172" s="64"/>
      <c r="D172" s="64"/>
    </row>
    <row r="173" spans="1:4" ht="15.75" hidden="1" customHeight="1">
      <c r="A173" s="64"/>
      <c r="B173" s="64"/>
      <c r="C173" s="64"/>
      <c r="D173" s="64"/>
    </row>
    <row r="174" spans="1:4" ht="15.75" hidden="1" customHeight="1">
      <c r="A174" s="64"/>
      <c r="B174" s="64"/>
      <c r="C174" s="64"/>
      <c r="D174" s="64"/>
    </row>
    <row r="175" spans="1:4" ht="15.75" hidden="1" customHeight="1">
      <c r="A175" s="64"/>
      <c r="B175" s="64"/>
      <c r="C175" s="64"/>
      <c r="D175" s="64"/>
    </row>
    <row r="176" spans="1:4" ht="15.75" hidden="1" customHeight="1">
      <c r="A176" s="64"/>
      <c r="B176" s="64"/>
      <c r="C176" s="64"/>
      <c r="D176" s="64"/>
    </row>
    <row r="177" spans="1:4" ht="15.75" hidden="1" customHeight="1">
      <c r="A177" s="64"/>
      <c r="B177" s="64"/>
      <c r="C177" s="64"/>
      <c r="D177" s="64"/>
    </row>
    <row r="178" spans="1:4" ht="15.75" hidden="1" customHeight="1">
      <c r="A178" s="64"/>
      <c r="B178" s="64"/>
      <c r="C178" s="64"/>
      <c r="D178" s="64"/>
    </row>
    <row r="179" spans="1:4" ht="15.75" hidden="1" customHeight="1">
      <c r="A179" s="64"/>
      <c r="B179" s="64"/>
      <c r="C179" s="64"/>
      <c r="D179" s="64"/>
    </row>
    <row r="180" spans="1:4" ht="15.75" hidden="1" customHeight="1">
      <c r="A180" s="64"/>
      <c r="B180" s="64"/>
      <c r="C180" s="64"/>
      <c r="D180" s="64"/>
    </row>
    <row r="181" spans="1:4" ht="15.75" hidden="1" customHeight="1">
      <c r="A181" s="64"/>
      <c r="B181" s="64"/>
      <c r="C181" s="64"/>
      <c r="D181" s="64"/>
    </row>
    <row r="182" spans="1:4" ht="15.75" hidden="1" customHeight="1">
      <c r="A182" s="64"/>
      <c r="B182" s="64"/>
      <c r="C182" s="64"/>
      <c r="D182" s="64"/>
    </row>
    <row r="183" spans="1:4" ht="15.75" hidden="1" customHeight="1">
      <c r="A183" s="64"/>
      <c r="B183" s="64"/>
      <c r="C183" s="64"/>
      <c r="D183" s="64"/>
    </row>
    <row r="184" spans="1:4" ht="15.75" hidden="1" customHeight="1">
      <c r="A184" s="64"/>
      <c r="B184" s="64"/>
      <c r="C184" s="64"/>
      <c r="D184" s="64"/>
    </row>
    <row r="185" spans="1:4" ht="15.75" hidden="1" customHeight="1">
      <c r="A185" s="64"/>
      <c r="B185" s="64"/>
      <c r="C185" s="64"/>
      <c r="D185" s="64"/>
    </row>
    <row r="186" spans="1:4" ht="15.75" hidden="1" customHeight="1">
      <c r="A186" s="64"/>
      <c r="B186" s="64"/>
      <c r="C186" s="64"/>
      <c r="D186" s="64"/>
    </row>
    <row r="187" spans="1:4" ht="15.75" hidden="1" customHeight="1">
      <c r="A187" s="64"/>
      <c r="B187" s="64"/>
      <c r="C187" s="64"/>
      <c r="D187" s="64"/>
    </row>
    <row r="188" spans="1:4" ht="15.75" hidden="1" customHeight="1">
      <c r="A188" s="64"/>
      <c r="B188" s="64"/>
      <c r="C188" s="64"/>
      <c r="D188" s="64"/>
    </row>
    <row r="189" spans="1:4" ht="15.75" hidden="1" customHeight="1">
      <c r="A189" s="64"/>
      <c r="B189" s="64"/>
      <c r="C189" s="64"/>
      <c r="D189" s="64"/>
    </row>
    <row r="190" spans="1:4" ht="15.75" hidden="1" customHeight="1">
      <c r="A190" s="64"/>
      <c r="B190" s="64"/>
      <c r="C190" s="64"/>
      <c r="D190" s="64"/>
    </row>
    <row r="191" spans="1:4" ht="15.75" hidden="1" customHeight="1">
      <c r="A191" s="64"/>
      <c r="B191" s="64"/>
      <c r="C191" s="64"/>
      <c r="D191" s="64"/>
    </row>
    <row r="192" spans="1:4" ht="15.75" hidden="1" customHeight="1">
      <c r="A192" s="64"/>
      <c r="B192" s="64"/>
      <c r="C192" s="64"/>
      <c r="D192" s="64"/>
    </row>
    <row r="193" spans="1:4" ht="15.75" hidden="1" customHeight="1">
      <c r="A193" s="64"/>
      <c r="B193" s="64"/>
      <c r="C193" s="64"/>
      <c r="D193" s="64"/>
    </row>
    <row r="194" spans="1:4" ht="15.75" hidden="1" customHeight="1">
      <c r="A194" s="64"/>
      <c r="B194" s="64"/>
      <c r="C194" s="64"/>
      <c r="D194" s="64"/>
    </row>
    <row r="195" spans="1:4" ht="15.75" hidden="1" customHeight="1">
      <c r="A195" s="64"/>
      <c r="B195" s="64"/>
      <c r="C195" s="64"/>
      <c r="D195" s="64"/>
    </row>
    <row r="196" spans="1:4" ht="15.75" hidden="1" customHeight="1">
      <c r="A196" s="64"/>
      <c r="B196" s="64"/>
      <c r="C196" s="64"/>
      <c r="D196" s="64"/>
    </row>
    <row r="197" spans="1:4" ht="15.75" hidden="1" customHeight="1">
      <c r="A197" s="64"/>
      <c r="B197" s="64"/>
      <c r="C197" s="64"/>
      <c r="D197" s="64"/>
    </row>
    <row r="198" spans="1:4" ht="15.75" hidden="1" customHeight="1">
      <c r="A198" s="64"/>
      <c r="B198" s="64"/>
      <c r="C198" s="64"/>
      <c r="D198" s="64"/>
    </row>
    <row r="199" spans="1:4" ht="15.75" hidden="1" customHeight="1">
      <c r="A199" s="64"/>
      <c r="B199" s="64"/>
      <c r="C199" s="64"/>
      <c r="D199" s="64"/>
    </row>
    <row r="200" spans="1:4" ht="15.75" hidden="1" customHeight="1">
      <c r="A200" s="64"/>
      <c r="B200" s="64"/>
      <c r="C200" s="64"/>
      <c r="D200" s="64"/>
    </row>
    <row r="201" spans="1:4" ht="15.75" hidden="1" customHeight="1">
      <c r="A201" s="64"/>
      <c r="B201" s="64"/>
      <c r="C201" s="64"/>
      <c r="D201" s="64"/>
    </row>
    <row r="202" spans="1:4" ht="15.75" hidden="1" customHeight="1">
      <c r="A202" s="64"/>
      <c r="B202" s="64"/>
      <c r="C202" s="64"/>
      <c r="D202" s="64"/>
    </row>
    <row r="203" spans="1:4" ht="15.75" hidden="1" customHeight="1">
      <c r="A203" s="64"/>
      <c r="B203" s="64"/>
      <c r="C203" s="64"/>
      <c r="D203" s="64"/>
    </row>
    <row r="204" spans="1:4" ht="15.75" hidden="1" customHeight="1">
      <c r="A204" s="64"/>
      <c r="B204" s="64"/>
      <c r="C204" s="64"/>
      <c r="D204" s="64"/>
    </row>
    <row r="205" spans="1:4" ht="15.75" hidden="1" customHeight="1">
      <c r="A205" s="64"/>
      <c r="B205" s="64"/>
      <c r="C205" s="64"/>
      <c r="D205" s="64"/>
    </row>
    <row r="206" spans="1:4" ht="15.75" hidden="1" customHeight="1">
      <c r="A206" s="64"/>
      <c r="B206" s="64"/>
      <c r="C206" s="64"/>
      <c r="D206" s="64"/>
    </row>
    <row r="207" spans="1:4" ht="15.75" hidden="1" customHeight="1">
      <c r="A207" s="64"/>
      <c r="B207" s="64"/>
      <c r="C207" s="64"/>
      <c r="D207" s="64"/>
    </row>
    <row r="208" spans="1:4" ht="15.75" hidden="1" customHeight="1">
      <c r="A208" s="64"/>
      <c r="B208" s="64"/>
      <c r="C208" s="64"/>
      <c r="D208" s="64"/>
    </row>
    <row r="209" spans="1:4" ht="15.75" hidden="1" customHeight="1">
      <c r="A209" s="64"/>
      <c r="B209" s="64"/>
      <c r="C209" s="64"/>
      <c r="D209" s="64"/>
    </row>
    <row r="210" spans="1:4" ht="15.75" hidden="1" customHeight="1">
      <c r="A210" s="64"/>
      <c r="B210" s="64"/>
      <c r="C210" s="64"/>
      <c r="D210" s="64"/>
    </row>
    <row r="211" spans="1:4" ht="15.75" hidden="1" customHeight="1">
      <c r="A211" s="64"/>
      <c r="B211" s="64"/>
      <c r="C211" s="64"/>
      <c r="D211" s="64"/>
    </row>
    <row r="212" spans="1:4" ht="15.75" hidden="1" customHeight="1">
      <c r="A212" s="64"/>
      <c r="B212" s="64"/>
      <c r="C212" s="64"/>
      <c r="D212" s="64"/>
    </row>
    <row r="213" spans="1:4" ht="15.75" hidden="1" customHeight="1">
      <c r="A213" s="64"/>
      <c r="B213" s="64"/>
      <c r="C213" s="64"/>
      <c r="D213" s="64"/>
    </row>
    <row r="214" spans="1:4" ht="15.75" hidden="1" customHeight="1">
      <c r="A214" s="64"/>
      <c r="B214" s="64"/>
      <c r="C214" s="64"/>
      <c r="D214" s="64"/>
    </row>
    <row r="215" spans="1:4" ht="15.75" hidden="1" customHeight="1">
      <c r="A215" s="64"/>
      <c r="B215" s="64"/>
      <c r="C215" s="64"/>
      <c r="D215" s="64"/>
    </row>
    <row r="216" spans="1:4" ht="15.75" hidden="1" customHeight="1">
      <c r="A216" s="64"/>
      <c r="B216" s="64"/>
      <c r="C216" s="64"/>
      <c r="D216" s="64"/>
    </row>
    <row r="217" spans="1:4" ht="15.75" hidden="1" customHeight="1">
      <c r="A217" s="64"/>
      <c r="B217" s="64"/>
      <c r="C217" s="64"/>
      <c r="D217" s="64"/>
    </row>
    <row r="218" spans="1:4" ht="15.75" hidden="1" customHeight="1">
      <c r="A218" s="64"/>
      <c r="B218" s="64"/>
      <c r="C218" s="64"/>
      <c r="D218" s="64"/>
    </row>
    <row r="219" spans="1:4" ht="15.75" hidden="1" customHeight="1">
      <c r="A219" s="64"/>
      <c r="B219" s="64"/>
      <c r="C219" s="64"/>
      <c r="D219" s="64"/>
    </row>
    <row r="220" spans="1:4" ht="15.75" hidden="1" customHeight="1">
      <c r="A220" s="64"/>
      <c r="B220" s="64"/>
      <c r="C220" s="64"/>
      <c r="D220" s="64"/>
    </row>
    <row r="221" spans="1:4" ht="15.75" hidden="1" customHeight="1">
      <c r="A221" s="64"/>
      <c r="B221" s="64"/>
      <c r="C221" s="64"/>
      <c r="D221" s="64"/>
    </row>
    <row r="222" spans="1:4" ht="15.75" hidden="1" customHeight="1">
      <c r="A222" s="64"/>
      <c r="B222" s="64"/>
      <c r="C222" s="64"/>
      <c r="D222" s="64"/>
    </row>
    <row r="223" spans="1:4" ht="15.75" hidden="1" customHeight="1">
      <c r="A223" s="64"/>
      <c r="B223" s="64"/>
      <c r="C223" s="64"/>
      <c r="D223" s="64"/>
    </row>
    <row r="224" spans="1:4" ht="15.75" hidden="1" customHeight="1">
      <c r="A224" s="64"/>
      <c r="B224" s="64"/>
      <c r="C224" s="64"/>
      <c r="D224" s="64"/>
    </row>
    <row r="225" spans="1:4" ht="15.75" hidden="1" customHeight="1">
      <c r="A225" s="64"/>
      <c r="B225" s="64"/>
      <c r="C225" s="64"/>
      <c r="D225" s="64"/>
    </row>
    <row r="226" spans="1:4" ht="15.75" hidden="1" customHeight="1">
      <c r="A226" s="64"/>
      <c r="B226" s="64"/>
      <c r="C226" s="64"/>
      <c r="D226" s="64"/>
    </row>
    <row r="227" spans="1:4" ht="15.75" hidden="1" customHeight="1">
      <c r="A227" s="64"/>
      <c r="B227" s="64"/>
      <c r="C227" s="64"/>
      <c r="D227" s="64"/>
    </row>
    <row r="228" spans="1:4" ht="15.75" hidden="1" customHeight="1">
      <c r="A228" s="64"/>
      <c r="B228" s="64"/>
      <c r="C228" s="64"/>
      <c r="D228" s="64"/>
    </row>
    <row r="229" spans="1:4" ht="15.75" hidden="1" customHeight="1">
      <c r="A229" s="64"/>
      <c r="B229" s="64"/>
      <c r="C229" s="64"/>
      <c r="D229" s="64"/>
    </row>
    <row r="230" spans="1:4" ht="15.75" hidden="1" customHeight="1">
      <c r="A230" s="64"/>
      <c r="B230" s="64"/>
      <c r="C230" s="64"/>
      <c r="D230" s="64"/>
    </row>
    <row r="231" spans="1:4" ht="15.75" hidden="1" customHeight="1">
      <c r="A231" s="64"/>
      <c r="B231" s="64"/>
      <c r="C231" s="64"/>
      <c r="D231" s="64"/>
    </row>
    <row r="232" spans="1:4" ht="15.75" hidden="1" customHeight="1">
      <c r="A232" s="64"/>
      <c r="B232" s="64"/>
      <c r="C232" s="64"/>
      <c r="D232" s="64"/>
    </row>
    <row r="233" spans="1:4" ht="15.75" hidden="1" customHeight="1">
      <c r="A233" s="64"/>
      <c r="B233" s="64"/>
      <c r="C233" s="64"/>
      <c r="D233" s="64"/>
    </row>
    <row r="234" spans="1:4" ht="15.75" hidden="1" customHeight="1">
      <c r="A234" s="64"/>
      <c r="B234" s="64"/>
      <c r="C234" s="64"/>
      <c r="D234" s="64"/>
    </row>
    <row r="235" spans="1:4" ht="15.75" hidden="1" customHeight="1">
      <c r="A235" s="64"/>
      <c r="B235" s="64"/>
      <c r="C235" s="64"/>
      <c r="D235" s="64"/>
    </row>
    <row r="236" spans="1:4" ht="15.75" hidden="1" customHeight="1">
      <c r="A236" s="64"/>
      <c r="B236" s="64"/>
      <c r="C236" s="64"/>
      <c r="D236" s="64"/>
    </row>
    <row r="237" spans="1:4" ht="15.75" hidden="1" customHeight="1">
      <c r="A237" s="64"/>
      <c r="B237" s="64"/>
      <c r="C237" s="64"/>
      <c r="D237" s="64"/>
    </row>
    <row r="238" spans="1:4" ht="15.75" hidden="1" customHeight="1">
      <c r="A238" s="64"/>
      <c r="B238" s="64"/>
      <c r="C238" s="64"/>
      <c r="D238" s="64"/>
    </row>
    <row r="239" spans="1:4" ht="15.75" hidden="1" customHeight="1">
      <c r="A239" s="64"/>
      <c r="B239" s="64"/>
      <c r="C239" s="64"/>
      <c r="D239" s="64"/>
    </row>
    <row r="240" spans="1:4" ht="15.75" hidden="1" customHeight="1">
      <c r="A240" s="64"/>
      <c r="B240" s="64"/>
      <c r="C240" s="64"/>
      <c r="D240" s="64"/>
    </row>
    <row r="241" spans="1:4" ht="15.75" hidden="1" customHeight="1">
      <c r="A241" s="64"/>
      <c r="B241" s="64"/>
      <c r="C241" s="64"/>
      <c r="D241" s="64"/>
    </row>
    <row r="242" spans="1:4" ht="15.75" hidden="1" customHeight="1">
      <c r="A242" s="64"/>
      <c r="B242" s="64"/>
      <c r="C242" s="64"/>
      <c r="D242" s="64"/>
    </row>
    <row r="243" spans="1:4" ht="15.75" hidden="1" customHeight="1">
      <c r="A243" s="64"/>
      <c r="B243" s="64"/>
      <c r="C243" s="64"/>
      <c r="D243" s="64"/>
    </row>
    <row r="244" spans="1:4" ht="15.75" hidden="1" customHeight="1">
      <c r="A244" s="64"/>
      <c r="B244" s="64"/>
      <c r="C244" s="64"/>
      <c r="D244" s="64"/>
    </row>
    <row r="245" spans="1:4" ht="15.75" hidden="1" customHeight="1">
      <c r="A245" s="64"/>
      <c r="B245" s="64"/>
      <c r="C245" s="64"/>
      <c r="D245" s="64"/>
    </row>
    <row r="246" spans="1:4" ht="15.75" hidden="1" customHeight="1">
      <c r="A246" s="64"/>
      <c r="B246" s="64"/>
      <c r="C246" s="64"/>
      <c r="D246" s="64"/>
    </row>
    <row r="247" spans="1:4" ht="15.75" hidden="1" customHeight="1">
      <c r="A247" s="64"/>
      <c r="B247" s="64"/>
      <c r="C247" s="64"/>
      <c r="D247" s="64"/>
    </row>
    <row r="248" spans="1:4" ht="15.75" hidden="1" customHeight="1">
      <c r="A248" s="64"/>
      <c r="B248" s="64"/>
      <c r="C248" s="64"/>
      <c r="D248" s="64"/>
    </row>
    <row r="249" spans="1:4" ht="15.75" hidden="1" customHeight="1">
      <c r="A249" s="64"/>
      <c r="B249" s="64"/>
      <c r="C249" s="64"/>
      <c r="D249" s="64"/>
    </row>
    <row r="250" spans="1:4" ht="15.75" customHeight="1"/>
    <row r="251" spans="1:4" ht="15.75" customHeight="1"/>
    <row r="252" spans="1:4" ht="15.75" customHeight="1"/>
    <row r="253" spans="1:4" ht="15.75" customHeight="1"/>
    <row r="254" spans="1:4" ht="15.75" customHeight="1"/>
    <row r="255" spans="1:4" ht="15.75" customHeight="1"/>
    <row r="256" spans="1:4"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FauKR2si/rNpkTt4m2VFZSwu7qAeP9Oec05Y8xiSqn01ZK608rAzSHCdk3Vn59OFLHsYLbuMGEs7j0IhKu47Tw==" saltValue="JnFkzb7vQJ4JofBQwjDn6A==" spinCount="100000" sheet="1" formatCells="0" formatColumns="0" formatRows="0" insertColumns="0" insertRows="0" insertHyperlinks="0" deleteColumns="0" deleteRows="0"/>
  <mergeCells count="27">
    <mergeCell ref="A1:D1"/>
    <mergeCell ref="A2:D2"/>
    <mergeCell ref="A3:C3"/>
    <mergeCell ref="A4:B4"/>
    <mergeCell ref="A5:B5"/>
    <mergeCell ref="A6:B6"/>
    <mergeCell ref="A7:B7"/>
    <mergeCell ref="A8:B8"/>
    <mergeCell ref="A9:B9"/>
    <mergeCell ref="A10:B10"/>
    <mergeCell ref="A11:B11"/>
    <mergeCell ref="A12:B12"/>
    <mergeCell ref="A13:B13"/>
    <mergeCell ref="A14:B14"/>
    <mergeCell ref="A32:D32"/>
    <mergeCell ref="A15:B15"/>
    <mergeCell ref="A16:B16"/>
    <mergeCell ref="A17:B17"/>
    <mergeCell ref="A18:B18"/>
    <mergeCell ref="A19:B19"/>
    <mergeCell ref="A24:D24"/>
    <mergeCell ref="A28:D28"/>
    <mergeCell ref="A35:D35"/>
    <mergeCell ref="A38:D38"/>
    <mergeCell ref="A40:D40"/>
    <mergeCell ref="A43:D43"/>
    <mergeCell ref="A47:D47"/>
  </mergeCells>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outlinePr summaryBelow="0" summaryRight="0"/>
  </sheetPr>
  <dimension ref="A1:J1000"/>
  <sheetViews>
    <sheetView showGridLines="0" topLeftCell="A47" workbookViewId="0">
      <selection activeCell="A61" sqref="A61:XFD61"/>
    </sheetView>
  </sheetViews>
  <sheetFormatPr baseColWidth="10" defaultColWidth="11.25" defaultRowHeight="15" customHeight="1"/>
  <cols>
    <col min="1" max="1" width="71.33203125" customWidth="1"/>
  </cols>
  <sheetData>
    <row r="1" spans="1:10" ht="24.75" customHeight="1">
      <c r="A1" s="347"/>
      <c r="B1" s="324"/>
      <c r="C1" s="324"/>
      <c r="D1" s="324"/>
      <c r="E1" s="324"/>
      <c r="F1" s="324"/>
      <c r="G1" s="23"/>
    </row>
    <row r="2" spans="1:10" ht="40.5" customHeight="1">
      <c r="A2" s="360" t="s">
        <v>535</v>
      </c>
      <c r="B2" s="324"/>
      <c r="C2" s="324"/>
      <c r="D2" s="324"/>
      <c r="E2" s="324"/>
      <c r="F2" s="324"/>
      <c r="G2" s="324"/>
    </row>
    <row r="3" spans="1:10" ht="17.5">
      <c r="A3" s="65" t="s">
        <v>5</v>
      </c>
      <c r="B3" s="1"/>
      <c r="C3" s="1"/>
      <c r="D3" s="1"/>
      <c r="E3" s="1"/>
      <c r="F3" s="1"/>
      <c r="G3" s="1"/>
    </row>
    <row r="4" spans="1:10" ht="17.5">
      <c r="A4" s="65"/>
      <c r="B4" s="1"/>
      <c r="C4" s="1"/>
      <c r="D4" s="1"/>
      <c r="E4" s="1"/>
      <c r="F4" s="1"/>
      <c r="G4" s="1"/>
    </row>
    <row r="5" spans="1:10" ht="21.5" thickBot="1">
      <c r="A5" s="66" t="s">
        <v>861</v>
      </c>
      <c r="B5" s="67"/>
      <c r="C5" s="67"/>
      <c r="D5" s="68"/>
      <c r="E5" s="68"/>
      <c r="F5" s="68"/>
      <c r="G5" s="68"/>
    </row>
    <row r="6" spans="1:10" ht="15.5">
      <c r="A6" s="164" t="s">
        <v>536</v>
      </c>
      <c r="B6" s="165">
        <v>2019</v>
      </c>
      <c r="C6" s="165">
        <v>2020</v>
      </c>
      <c r="D6" s="165">
        <v>2021</v>
      </c>
      <c r="E6" s="165">
        <v>2022</v>
      </c>
      <c r="F6" s="165">
        <v>2023</v>
      </c>
      <c r="G6" s="18"/>
    </row>
    <row r="7" spans="1:10" ht="15.5">
      <c r="A7" s="166" t="s">
        <v>537</v>
      </c>
      <c r="B7" s="167">
        <v>7</v>
      </c>
      <c r="C7" s="167">
        <v>8</v>
      </c>
      <c r="D7" s="167">
        <v>8</v>
      </c>
      <c r="E7" s="167">
        <v>8</v>
      </c>
      <c r="F7" s="167">
        <v>8</v>
      </c>
      <c r="G7" s="53"/>
    </row>
    <row r="8" spans="1:10" ht="15.5">
      <c r="A8" s="166" t="s">
        <v>538</v>
      </c>
      <c r="B8" s="168" t="s">
        <v>382</v>
      </c>
      <c r="C8" s="168" t="s">
        <v>382</v>
      </c>
      <c r="D8" s="168" t="s">
        <v>382</v>
      </c>
      <c r="E8" s="167">
        <v>2</v>
      </c>
      <c r="F8" s="167">
        <v>2</v>
      </c>
      <c r="G8" s="53"/>
    </row>
    <row r="9" spans="1:10" ht="15.5">
      <c r="A9" s="166" t="s">
        <v>539</v>
      </c>
      <c r="B9" s="168" t="s">
        <v>382</v>
      </c>
      <c r="C9" s="168" t="s">
        <v>382</v>
      </c>
      <c r="D9" s="168" t="s">
        <v>382</v>
      </c>
      <c r="E9" s="167">
        <v>6</v>
      </c>
      <c r="F9" s="167">
        <v>6</v>
      </c>
      <c r="G9" s="53"/>
    </row>
    <row r="10" spans="1:10" ht="15.5">
      <c r="A10" s="166" t="s">
        <v>540</v>
      </c>
      <c r="B10" s="167">
        <v>1</v>
      </c>
      <c r="C10" s="167">
        <v>2</v>
      </c>
      <c r="D10" s="167">
        <v>2</v>
      </c>
      <c r="E10" s="167">
        <v>2</v>
      </c>
      <c r="F10" s="167">
        <v>3</v>
      </c>
      <c r="G10" s="69"/>
    </row>
    <row r="11" spans="1:10" ht="15.5">
      <c r="A11" s="166" t="s">
        <v>541</v>
      </c>
      <c r="B11" s="167">
        <v>6</v>
      </c>
      <c r="C11" s="167">
        <v>6</v>
      </c>
      <c r="D11" s="167">
        <v>6</v>
      </c>
      <c r="E11" s="167">
        <v>6</v>
      </c>
      <c r="F11" s="167">
        <v>5</v>
      </c>
      <c r="G11" s="53"/>
    </row>
    <row r="12" spans="1:10" ht="15.5">
      <c r="A12" s="166" t="s">
        <v>542</v>
      </c>
      <c r="B12" s="167">
        <v>1</v>
      </c>
      <c r="C12" s="167">
        <v>1</v>
      </c>
      <c r="D12" s="167">
        <v>1</v>
      </c>
      <c r="E12" s="167">
        <v>1</v>
      </c>
      <c r="F12" s="167">
        <v>1</v>
      </c>
      <c r="G12" s="53"/>
    </row>
    <row r="13" spans="1:10" ht="17.5">
      <c r="A13" s="83" t="s">
        <v>862</v>
      </c>
      <c r="B13" s="71"/>
      <c r="C13" s="71"/>
      <c r="D13" s="72"/>
      <c r="E13" s="72"/>
      <c r="F13" s="72"/>
      <c r="G13" s="72"/>
    </row>
    <row r="14" spans="1:10" ht="17.5">
      <c r="A14" s="70"/>
      <c r="B14" s="71"/>
      <c r="C14" s="71"/>
      <c r="D14" s="72"/>
      <c r="E14" s="72"/>
      <c r="F14" s="72"/>
      <c r="G14" s="68"/>
    </row>
    <row r="15" spans="1:10" ht="21.5" thickBot="1">
      <c r="A15" s="66" t="s">
        <v>863</v>
      </c>
      <c r="B15" s="67"/>
      <c r="C15" s="67"/>
      <c r="D15" s="68"/>
      <c r="E15" s="68"/>
      <c r="F15" s="68"/>
      <c r="G15" s="68"/>
      <c r="H15" s="68"/>
      <c r="I15" s="68"/>
      <c r="J15" s="68"/>
    </row>
    <row r="16" spans="1:10" ht="15.5">
      <c r="A16" s="164" t="s">
        <v>543</v>
      </c>
      <c r="B16" s="165">
        <v>2019</v>
      </c>
      <c r="C16" s="165">
        <v>2020</v>
      </c>
      <c r="D16" s="165">
        <v>2021</v>
      </c>
      <c r="E16" s="165">
        <v>2022</v>
      </c>
      <c r="F16" s="165">
        <v>2023</v>
      </c>
      <c r="G16" s="53"/>
    </row>
    <row r="17" spans="1:10" ht="15.5">
      <c r="A17" s="166" t="s">
        <v>544</v>
      </c>
      <c r="B17" s="167">
        <v>0</v>
      </c>
      <c r="C17" s="167">
        <v>0</v>
      </c>
      <c r="D17" s="167">
        <v>0</v>
      </c>
      <c r="E17" s="167">
        <v>0</v>
      </c>
      <c r="F17" s="167">
        <v>0</v>
      </c>
      <c r="G17" s="53"/>
    </row>
    <row r="18" spans="1:10" ht="15.5">
      <c r="A18" s="166" t="s">
        <v>545</v>
      </c>
      <c r="B18" s="167">
        <v>0</v>
      </c>
      <c r="C18" s="167">
        <v>0</v>
      </c>
      <c r="D18" s="167">
        <v>0</v>
      </c>
      <c r="E18" s="167">
        <v>0</v>
      </c>
      <c r="F18" s="167">
        <v>0</v>
      </c>
      <c r="G18" s="53"/>
    </row>
    <row r="19" spans="1:10" ht="15.5">
      <c r="A19" s="166" t="s">
        <v>546</v>
      </c>
      <c r="B19" s="167">
        <v>0</v>
      </c>
      <c r="C19" s="167">
        <v>0</v>
      </c>
      <c r="D19" s="167">
        <v>0</v>
      </c>
      <c r="E19" s="167">
        <v>0</v>
      </c>
      <c r="F19" s="167">
        <v>0</v>
      </c>
      <c r="G19" s="72"/>
    </row>
    <row r="20" spans="1:10" ht="17.5">
      <c r="A20" s="83" t="s">
        <v>864</v>
      </c>
      <c r="B20" s="71"/>
      <c r="C20" s="71"/>
      <c r="D20" s="72"/>
      <c r="E20" s="72"/>
      <c r="F20" s="72"/>
      <c r="G20" s="68"/>
    </row>
    <row r="21" spans="1:10" ht="17.5">
      <c r="A21" s="70"/>
      <c r="B21" s="71"/>
      <c r="C21" s="71"/>
      <c r="D21" s="72"/>
      <c r="E21" s="72"/>
      <c r="F21" s="72"/>
      <c r="G21" s="18"/>
    </row>
    <row r="22" spans="1:10" ht="21.5" thickBot="1">
      <c r="A22" s="66" t="s">
        <v>865</v>
      </c>
      <c r="B22" s="67"/>
      <c r="C22" s="67"/>
      <c r="D22" s="68"/>
      <c r="E22" s="68"/>
      <c r="F22" s="68"/>
      <c r="G22" s="53"/>
    </row>
    <row r="23" spans="1:10" ht="15.5">
      <c r="A23" s="164" t="s">
        <v>547</v>
      </c>
      <c r="B23" s="165">
        <v>2019</v>
      </c>
      <c r="C23" s="165">
        <v>2020</v>
      </c>
      <c r="D23" s="165">
        <v>2021</v>
      </c>
      <c r="E23" s="165">
        <v>2022</v>
      </c>
      <c r="F23" s="165">
        <v>2023</v>
      </c>
      <c r="G23" s="72"/>
    </row>
    <row r="24" spans="1:10" ht="15.5">
      <c r="A24" s="166" t="s">
        <v>548</v>
      </c>
      <c r="B24" s="169">
        <v>0.63</v>
      </c>
      <c r="C24" s="169">
        <v>0.64</v>
      </c>
      <c r="D24" s="169">
        <v>0.6</v>
      </c>
      <c r="E24" s="170">
        <v>0.626</v>
      </c>
      <c r="F24" s="170">
        <v>0.622</v>
      </c>
      <c r="G24" s="68"/>
    </row>
    <row r="25" spans="1:10" ht="17.5">
      <c r="A25" s="83" t="s">
        <v>866</v>
      </c>
      <c r="B25" s="71"/>
      <c r="C25" s="71"/>
      <c r="D25" s="72"/>
      <c r="E25" s="72"/>
      <c r="F25" s="72"/>
      <c r="G25" s="68"/>
      <c r="H25" s="68"/>
      <c r="I25" s="68"/>
      <c r="J25" s="68"/>
    </row>
    <row r="26" spans="1:10" ht="17.5">
      <c r="A26" s="70"/>
      <c r="B26" s="71"/>
      <c r="C26" s="71"/>
      <c r="D26" s="72"/>
      <c r="E26" s="72"/>
      <c r="F26" s="72"/>
      <c r="G26" s="53"/>
    </row>
    <row r="27" spans="1:10" ht="21.5" thickBot="1">
      <c r="A27" s="66" t="s">
        <v>867</v>
      </c>
      <c r="B27" s="67"/>
      <c r="C27" s="67"/>
      <c r="D27" s="68"/>
      <c r="E27" s="68"/>
      <c r="F27" s="68"/>
      <c r="G27" s="72"/>
    </row>
    <row r="28" spans="1:10" ht="15.5">
      <c r="A28" s="164" t="s">
        <v>549</v>
      </c>
      <c r="B28" s="171">
        <v>2019</v>
      </c>
      <c r="C28" s="171">
        <v>2020</v>
      </c>
      <c r="D28" s="165">
        <v>2021</v>
      </c>
      <c r="E28" s="165">
        <v>2022</v>
      </c>
      <c r="F28" s="165">
        <v>2023</v>
      </c>
      <c r="G28" s="68"/>
    </row>
    <row r="29" spans="1:10" ht="15.5">
      <c r="A29" s="166" t="s">
        <v>550</v>
      </c>
      <c r="B29" s="167">
        <v>0</v>
      </c>
      <c r="C29" s="167">
        <v>0</v>
      </c>
      <c r="D29" s="167">
        <v>0</v>
      </c>
      <c r="E29" s="167">
        <v>0</v>
      </c>
      <c r="F29" s="167">
        <v>0</v>
      </c>
      <c r="G29" s="68"/>
      <c r="H29" s="68"/>
      <c r="I29" s="68"/>
      <c r="J29" s="68"/>
    </row>
    <row r="30" spans="1:10" ht="15.5">
      <c r="A30" s="364" t="s">
        <v>868</v>
      </c>
      <c r="B30" s="363"/>
      <c r="C30" s="73"/>
      <c r="D30" s="73"/>
      <c r="E30" s="72"/>
      <c r="F30" s="72"/>
      <c r="G30" s="53"/>
    </row>
    <row r="31" spans="1:10" ht="15.5">
      <c r="A31" s="172"/>
      <c r="B31" s="173"/>
      <c r="C31" s="73"/>
      <c r="D31" s="73"/>
      <c r="E31" s="72"/>
      <c r="F31" s="72"/>
      <c r="G31" s="72"/>
    </row>
    <row r="32" spans="1:10" ht="21.5" thickBot="1">
      <c r="A32" s="66" t="s">
        <v>869</v>
      </c>
      <c r="B32" s="67"/>
      <c r="C32" s="67"/>
      <c r="D32" s="68"/>
      <c r="E32" s="68"/>
      <c r="F32" s="68"/>
      <c r="G32" s="68"/>
    </row>
    <row r="33" spans="1:10" ht="15.5">
      <c r="A33" s="164" t="s">
        <v>551</v>
      </c>
      <c r="B33" s="171">
        <v>2019</v>
      </c>
      <c r="C33" s="171">
        <v>2020</v>
      </c>
      <c r="D33" s="165">
        <v>2021</v>
      </c>
      <c r="E33" s="165">
        <v>2022</v>
      </c>
      <c r="F33" s="165">
        <v>2023</v>
      </c>
      <c r="G33" s="68"/>
      <c r="H33" s="68"/>
      <c r="I33" s="68"/>
      <c r="J33" s="68"/>
    </row>
    <row r="34" spans="1:10" ht="15.5">
      <c r="A34" s="166" t="s">
        <v>552</v>
      </c>
      <c r="B34" s="167">
        <v>0</v>
      </c>
      <c r="C34" s="167">
        <v>0</v>
      </c>
      <c r="D34" s="167">
        <v>0</v>
      </c>
      <c r="E34" s="167">
        <v>0</v>
      </c>
      <c r="F34" s="167">
        <v>0</v>
      </c>
      <c r="G34" s="53"/>
    </row>
    <row r="35" spans="1:10" ht="15.5">
      <c r="A35" s="53" t="s">
        <v>870</v>
      </c>
      <c r="B35" s="72"/>
      <c r="C35" s="72"/>
      <c r="D35" s="72"/>
      <c r="E35" s="72"/>
      <c r="F35" s="72"/>
      <c r="G35" s="53"/>
    </row>
    <row r="36" spans="1:10" ht="15.5">
      <c r="A36" s="72"/>
      <c r="B36" s="72"/>
      <c r="C36" s="72"/>
      <c r="D36" s="72"/>
      <c r="E36" s="72"/>
      <c r="F36" s="72"/>
      <c r="G36" s="72"/>
    </row>
    <row r="37" spans="1:10" ht="21.5" thickBot="1">
      <c r="A37" s="174" t="s">
        <v>871</v>
      </c>
      <c r="B37" s="175"/>
      <c r="C37" s="175"/>
      <c r="D37" s="176"/>
      <c r="E37" s="176"/>
      <c r="F37" s="68"/>
      <c r="G37" s="68"/>
    </row>
    <row r="38" spans="1:10" ht="15.5">
      <c r="A38" s="177" t="s">
        <v>554</v>
      </c>
      <c r="B38" s="178">
        <v>2019</v>
      </c>
      <c r="C38" s="178">
        <v>2020</v>
      </c>
      <c r="D38" s="178">
        <v>2021</v>
      </c>
      <c r="E38" s="178">
        <v>2022</v>
      </c>
      <c r="F38" s="165">
        <v>2023</v>
      </c>
      <c r="G38" s="68"/>
      <c r="H38" s="68"/>
      <c r="I38" s="68"/>
      <c r="J38" s="68"/>
    </row>
    <row r="39" spans="1:10" ht="15.5">
      <c r="A39" s="179" t="s">
        <v>553</v>
      </c>
      <c r="B39" s="180">
        <v>0</v>
      </c>
      <c r="C39" s="180">
        <v>0</v>
      </c>
      <c r="D39" s="180">
        <v>0</v>
      </c>
      <c r="E39" s="180">
        <v>0</v>
      </c>
      <c r="F39" s="167">
        <v>0</v>
      </c>
      <c r="G39" s="53"/>
    </row>
    <row r="40" spans="1:10" ht="15.5">
      <c r="A40" s="179" t="s">
        <v>555</v>
      </c>
      <c r="B40" s="180">
        <v>0</v>
      </c>
      <c r="C40" s="180">
        <v>0</v>
      </c>
      <c r="D40" s="180">
        <v>0</v>
      </c>
      <c r="E40" s="180">
        <v>0</v>
      </c>
      <c r="F40" s="167">
        <v>0</v>
      </c>
      <c r="G40" s="53"/>
    </row>
    <row r="41" spans="1:10" ht="15.5">
      <c r="A41" s="53" t="s">
        <v>872</v>
      </c>
      <c r="B41" s="72"/>
      <c r="C41" s="72"/>
      <c r="D41" s="72"/>
      <c r="E41" s="72"/>
      <c r="F41" s="72"/>
      <c r="G41" s="53"/>
    </row>
    <row r="42" spans="1:10" ht="15.5">
      <c r="A42" s="72"/>
      <c r="B42" s="72"/>
      <c r="C42" s="72"/>
      <c r="D42" s="72"/>
      <c r="E42" s="72"/>
      <c r="F42" s="72"/>
      <c r="G42" s="72"/>
    </row>
    <row r="43" spans="1:10" ht="21.5" thickBot="1">
      <c r="A43" s="174" t="s">
        <v>873</v>
      </c>
      <c r="B43" s="175"/>
      <c r="C43" s="175"/>
      <c r="D43" s="176"/>
      <c r="E43" s="176"/>
      <c r="F43" s="68"/>
      <c r="G43" s="68"/>
    </row>
    <row r="44" spans="1:10" ht="15.5">
      <c r="A44" s="177" t="s">
        <v>556</v>
      </c>
      <c r="B44" s="178">
        <v>2019</v>
      </c>
      <c r="C44" s="178">
        <v>2020</v>
      </c>
      <c r="D44" s="178">
        <v>2021</v>
      </c>
      <c r="E44" s="178">
        <v>2022</v>
      </c>
      <c r="F44" s="165">
        <v>2023</v>
      </c>
      <c r="G44" s="18"/>
    </row>
    <row r="45" spans="1:10" ht="15.5">
      <c r="A45" s="179" t="s">
        <v>557</v>
      </c>
      <c r="B45" s="180">
        <v>0</v>
      </c>
      <c r="C45" s="180">
        <v>0</v>
      </c>
      <c r="D45" s="180">
        <v>0</v>
      </c>
      <c r="E45" s="180">
        <v>0</v>
      </c>
      <c r="F45" s="180">
        <v>0</v>
      </c>
      <c r="G45" s="53"/>
    </row>
    <row r="46" spans="1:10" ht="15.5">
      <c r="A46" s="179" t="s">
        <v>558</v>
      </c>
      <c r="B46" s="180">
        <v>0</v>
      </c>
      <c r="C46" s="180">
        <v>0</v>
      </c>
      <c r="D46" s="180">
        <v>0</v>
      </c>
      <c r="E46" s="180">
        <v>0</v>
      </c>
      <c r="F46" s="180">
        <v>0</v>
      </c>
      <c r="G46" s="53"/>
    </row>
    <row r="47" spans="1:10" ht="39.5">
      <c r="A47" s="46" t="s">
        <v>874</v>
      </c>
      <c r="B47" s="53"/>
      <c r="C47" s="53"/>
      <c r="D47" s="53"/>
      <c r="E47" s="53"/>
      <c r="F47" s="53"/>
      <c r="G47" s="53"/>
    </row>
    <row r="48" spans="1:10" ht="15.5">
      <c r="A48" s="72"/>
      <c r="B48" s="72"/>
      <c r="C48" s="72"/>
      <c r="D48" s="72"/>
      <c r="E48" s="72"/>
      <c r="F48" s="72"/>
      <c r="G48" s="53"/>
    </row>
    <row r="49" spans="1:10" ht="21.5" thickBot="1">
      <c r="A49" s="66" t="s">
        <v>875</v>
      </c>
      <c r="B49" s="67"/>
      <c r="C49" s="67"/>
      <c r="D49" s="68"/>
      <c r="E49" s="68"/>
      <c r="F49" s="68"/>
      <c r="G49" s="72"/>
    </row>
    <row r="50" spans="1:10" ht="15.5">
      <c r="A50" s="164" t="s">
        <v>559</v>
      </c>
      <c r="B50" s="171">
        <v>2019</v>
      </c>
      <c r="C50" s="171">
        <v>2020</v>
      </c>
      <c r="D50" s="171">
        <v>2021</v>
      </c>
      <c r="E50" s="171">
        <v>2022</v>
      </c>
      <c r="F50" s="171">
        <v>2023</v>
      </c>
      <c r="G50" s="72"/>
    </row>
    <row r="51" spans="1:10" ht="15.5">
      <c r="A51" s="166" t="s">
        <v>560</v>
      </c>
      <c r="B51" s="181">
        <v>2</v>
      </c>
      <c r="C51" s="181">
        <v>1</v>
      </c>
      <c r="D51" s="168">
        <v>68</v>
      </c>
      <c r="E51" s="168">
        <v>0</v>
      </c>
      <c r="F51" s="168">
        <v>0</v>
      </c>
      <c r="G51" s="68"/>
      <c r="H51" s="68"/>
      <c r="I51" s="68"/>
      <c r="J51" s="68"/>
    </row>
    <row r="52" spans="1:10" ht="15.5">
      <c r="A52" s="159" t="s">
        <v>561</v>
      </c>
      <c r="B52" s="182">
        <v>22</v>
      </c>
      <c r="C52" s="182">
        <v>41</v>
      </c>
      <c r="D52" s="182">
        <v>240</v>
      </c>
      <c r="E52" s="182">
        <v>156</v>
      </c>
      <c r="F52" s="182">
        <v>368</v>
      </c>
      <c r="G52" s="53"/>
    </row>
    <row r="53" spans="1:10" ht="15.5">
      <c r="A53" s="159" t="s">
        <v>562</v>
      </c>
      <c r="B53" s="182" t="s">
        <v>382</v>
      </c>
      <c r="C53" s="182" t="s">
        <v>382</v>
      </c>
      <c r="D53" s="182" t="s">
        <v>382</v>
      </c>
      <c r="E53" s="182">
        <v>0</v>
      </c>
      <c r="F53" s="182">
        <v>5</v>
      </c>
      <c r="G53" s="72"/>
    </row>
    <row r="54" spans="1:10" ht="15.5">
      <c r="A54" s="362" t="s">
        <v>876</v>
      </c>
      <c r="B54" s="363"/>
      <c r="C54" s="363"/>
      <c r="D54" s="363"/>
      <c r="E54" s="53"/>
      <c r="F54" s="53"/>
      <c r="G54" s="68"/>
    </row>
    <row r="55" spans="1:10" ht="15.5">
      <c r="A55" s="72"/>
      <c r="B55" s="72"/>
      <c r="C55" s="72"/>
      <c r="D55" s="72"/>
      <c r="E55" s="72"/>
      <c r="F55" s="72"/>
      <c r="G55" s="68"/>
      <c r="H55" s="68"/>
      <c r="I55" s="68"/>
      <c r="J55" s="68"/>
    </row>
    <row r="56" spans="1:10" ht="21.5" thickBot="1">
      <c r="A56" s="66" t="s">
        <v>877</v>
      </c>
      <c r="B56" s="71"/>
      <c r="C56" s="71"/>
      <c r="D56" s="72"/>
      <c r="E56" s="72"/>
      <c r="F56" s="72"/>
      <c r="G56" s="53"/>
    </row>
    <row r="57" spans="1:10" ht="15.75" customHeight="1">
      <c r="A57" s="164" t="s">
        <v>563</v>
      </c>
      <c r="B57" s="171">
        <v>2019</v>
      </c>
      <c r="C57" s="171">
        <v>2020</v>
      </c>
      <c r="D57" s="171">
        <v>2021</v>
      </c>
      <c r="E57" s="171">
        <v>2022</v>
      </c>
      <c r="F57" s="171">
        <v>2023</v>
      </c>
      <c r="G57" s="72"/>
    </row>
    <row r="58" spans="1:10" ht="15.75" customHeight="1">
      <c r="A58" s="166" t="s">
        <v>564</v>
      </c>
      <c r="B58" s="168">
        <v>0</v>
      </c>
      <c r="C58" s="168">
        <v>0</v>
      </c>
      <c r="D58" s="168">
        <v>0</v>
      </c>
      <c r="E58" s="168">
        <v>0</v>
      </c>
      <c r="F58" s="168">
        <v>0</v>
      </c>
      <c r="G58" s="72"/>
    </row>
    <row r="59" spans="1:10" ht="15.75" customHeight="1">
      <c r="A59" s="53" t="s">
        <v>878</v>
      </c>
      <c r="B59" s="72"/>
      <c r="C59" s="72"/>
      <c r="D59" s="72"/>
      <c r="E59" s="72"/>
      <c r="F59" s="72"/>
      <c r="G59" s="72"/>
    </row>
    <row r="60" spans="1:10" ht="15.75" customHeight="1">
      <c r="A60" s="72"/>
      <c r="B60" s="72"/>
      <c r="C60" s="72"/>
      <c r="D60" s="72"/>
      <c r="E60" s="72"/>
      <c r="F60" s="72"/>
      <c r="G60" s="72"/>
    </row>
    <row r="61" spans="1:10" ht="21.5" customHeight="1" thickBot="1">
      <c r="A61" s="66" t="s">
        <v>879</v>
      </c>
      <c r="B61" s="67"/>
      <c r="C61" s="67"/>
      <c r="D61" s="68"/>
      <c r="E61" s="68"/>
      <c r="F61" s="68"/>
      <c r="G61" s="72"/>
    </row>
    <row r="62" spans="1:10" ht="15.75" customHeight="1">
      <c r="A62" s="164" t="s">
        <v>565</v>
      </c>
      <c r="B62" s="171">
        <v>2019</v>
      </c>
      <c r="C62" s="171">
        <v>2020</v>
      </c>
      <c r="D62" s="171">
        <v>2021</v>
      </c>
      <c r="E62" s="171">
        <v>2022</v>
      </c>
      <c r="F62" s="171">
        <v>2023</v>
      </c>
      <c r="G62" s="72"/>
    </row>
    <row r="63" spans="1:10" ht="15.75" customHeight="1">
      <c r="A63" s="166" t="s">
        <v>566</v>
      </c>
      <c r="B63" s="168">
        <v>0</v>
      </c>
      <c r="C63" s="168">
        <v>0</v>
      </c>
      <c r="D63" s="168">
        <v>0</v>
      </c>
      <c r="E63" s="168">
        <v>0</v>
      </c>
      <c r="F63" s="168">
        <v>0</v>
      </c>
    </row>
    <row r="64" spans="1:10" ht="15.75" customHeight="1">
      <c r="A64" s="53" t="s">
        <v>880</v>
      </c>
      <c r="B64" s="72"/>
      <c r="C64" s="72"/>
      <c r="D64" s="72"/>
      <c r="E64" s="72"/>
      <c r="F64" s="72"/>
    </row>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JspBdKl+jDA6yN6NRVWA/GUBRHXzz7nwm0BM1DIfMtJPQS00Igrz9Tjid6/d5COrzVj7nZfNVS7ipZecTYfGPg==" saltValue="yq02ljRcGuds4FbxsfGanQ==" spinCount="100000" sheet="1" formatCells="0" formatColumns="0" formatRows="0" insertColumns="0" insertRows="0" insertHyperlinks="0" deleteColumns="0" deleteRows="0"/>
  <mergeCells count="4">
    <mergeCell ref="A54:D54"/>
    <mergeCell ref="A1:F1"/>
    <mergeCell ref="A2:G2"/>
    <mergeCell ref="A30:B30"/>
  </mergeCells>
  <pageMargins left="0.7" right="0.7" top="0.75" bottom="0.75" header="0" footer="0"/>
  <pageSetup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984740745262"/>
  </sheetPr>
  <dimension ref="A1:L1000"/>
  <sheetViews>
    <sheetView showGridLines="0" topLeftCell="A2" workbookViewId="0">
      <selection sqref="A1:F1"/>
    </sheetView>
  </sheetViews>
  <sheetFormatPr baseColWidth="10" defaultColWidth="11.25" defaultRowHeight="15" customHeight="1"/>
  <cols>
    <col min="1" max="1" width="22.08203125" customWidth="1"/>
    <col min="2" max="6" width="21.4140625" customWidth="1"/>
    <col min="7" max="7" width="11.08203125" customWidth="1"/>
  </cols>
  <sheetData>
    <row r="1" spans="1:12" ht="24.75" customHeight="1">
      <c r="A1" s="347"/>
      <c r="B1" s="324"/>
      <c r="C1" s="324"/>
      <c r="D1" s="324"/>
      <c r="E1" s="324"/>
      <c r="F1" s="324"/>
      <c r="G1" s="23"/>
    </row>
    <row r="2" spans="1:12" ht="40.5" customHeight="1">
      <c r="A2" s="360" t="s">
        <v>535</v>
      </c>
      <c r="B2" s="324"/>
      <c r="C2" s="324"/>
      <c r="D2" s="324"/>
      <c r="E2" s="324"/>
      <c r="F2" s="324"/>
      <c r="G2" s="324"/>
    </row>
    <row r="3" spans="1:12" ht="17.5">
      <c r="A3" s="65" t="s">
        <v>567</v>
      </c>
      <c r="B3" s="13"/>
      <c r="C3" s="13"/>
      <c r="D3" s="13"/>
      <c r="E3" s="13"/>
      <c r="F3" s="13"/>
      <c r="G3" s="68"/>
      <c r="H3" s="68"/>
      <c r="I3" s="68"/>
      <c r="J3" s="68"/>
      <c r="K3" s="68"/>
      <c r="L3" s="68"/>
    </row>
    <row r="4" spans="1:12" ht="17.5">
      <c r="A4" s="65"/>
      <c r="B4" s="13"/>
      <c r="C4" s="13"/>
      <c r="D4" s="13"/>
      <c r="E4" s="13"/>
      <c r="F4" s="13"/>
      <c r="G4" s="13"/>
    </row>
    <row r="5" spans="1:12" ht="21.5" thickBot="1">
      <c r="A5" s="183" t="s">
        <v>881</v>
      </c>
      <c r="B5" s="184"/>
      <c r="C5" s="184"/>
      <c r="D5" s="74"/>
      <c r="E5" s="74"/>
      <c r="F5" s="75"/>
      <c r="G5" s="75"/>
    </row>
    <row r="6" spans="1:12" ht="15.5">
      <c r="A6" s="185" t="s">
        <v>568</v>
      </c>
      <c r="B6" s="186"/>
      <c r="C6" s="187"/>
      <c r="D6" s="188" t="s">
        <v>569</v>
      </c>
      <c r="E6" s="188" t="s">
        <v>570</v>
      </c>
      <c r="F6" s="188" t="s">
        <v>571</v>
      </c>
      <c r="G6" s="68"/>
      <c r="H6" s="68"/>
      <c r="I6" s="68"/>
      <c r="J6" s="68"/>
    </row>
    <row r="7" spans="1:12" ht="15.5">
      <c r="A7" s="166" t="s">
        <v>572</v>
      </c>
      <c r="B7" s="189"/>
      <c r="C7" s="189"/>
      <c r="D7" s="190">
        <v>1460.8</v>
      </c>
      <c r="E7" s="190">
        <v>1395.1</v>
      </c>
      <c r="F7" s="190">
        <v>1524.3</v>
      </c>
      <c r="G7" s="75"/>
    </row>
    <row r="8" spans="1:12" ht="15.5">
      <c r="A8" s="166" t="s">
        <v>573</v>
      </c>
      <c r="B8" s="189"/>
      <c r="C8" s="189"/>
      <c r="D8" s="76">
        <v>537.79999999999995</v>
      </c>
      <c r="E8" s="76">
        <v>225.7</v>
      </c>
      <c r="F8" s="190">
        <v>234.2</v>
      </c>
      <c r="G8" s="75"/>
      <c r="H8" s="77"/>
    </row>
    <row r="9" spans="1:12" ht="15.5">
      <c r="A9" s="166" t="s">
        <v>574</v>
      </c>
      <c r="B9" s="189"/>
      <c r="C9" s="189"/>
      <c r="D9" s="190">
        <v>217.2</v>
      </c>
      <c r="E9" s="190">
        <v>49.5</v>
      </c>
      <c r="F9" s="190">
        <v>0.8</v>
      </c>
      <c r="G9" s="75"/>
    </row>
    <row r="10" spans="1:12" ht="15.5">
      <c r="A10" s="166" t="s">
        <v>882</v>
      </c>
      <c r="B10" s="189"/>
      <c r="C10" s="189"/>
      <c r="D10" s="76">
        <v>5.2</v>
      </c>
      <c r="E10" s="76">
        <v>6.8</v>
      </c>
      <c r="F10" s="190">
        <v>7.1</v>
      </c>
      <c r="G10" s="75"/>
    </row>
    <row r="11" spans="1:12" ht="15.5">
      <c r="A11" s="166" t="s">
        <v>575</v>
      </c>
      <c r="B11" s="189"/>
      <c r="C11" s="189"/>
      <c r="D11" s="190">
        <v>1012</v>
      </c>
      <c r="E11" s="190">
        <v>1311</v>
      </c>
      <c r="F11" s="190">
        <v>1255</v>
      </c>
      <c r="G11" s="75"/>
    </row>
    <row r="12" spans="1:12" ht="15.5">
      <c r="A12" s="191" t="s">
        <v>576</v>
      </c>
      <c r="B12" s="192"/>
      <c r="C12" s="189"/>
      <c r="D12" s="193">
        <v>116.5</v>
      </c>
      <c r="E12" s="193">
        <v>128.4</v>
      </c>
      <c r="F12" s="190">
        <v>170.3</v>
      </c>
      <c r="G12" s="75"/>
    </row>
    <row r="13" spans="1:12" ht="15.5" customHeight="1">
      <c r="A13" s="362" t="s">
        <v>883</v>
      </c>
      <c r="B13" s="365"/>
      <c r="C13" s="365"/>
      <c r="D13" s="365"/>
      <c r="E13" s="78"/>
      <c r="F13" s="78"/>
      <c r="G13" s="75"/>
    </row>
    <row r="14" spans="1:12" ht="15.5">
      <c r="A14" s="75"/>
      <c r="B14" s="75"/>
      <c r="C14" s="75"/>
      <c r="D14" s="75"/>
      <c r="E14" s="75"/>
      <c r="F14" s="75"/>
      <c r="G14" s="75"/>
    </row>
    <row r="15" spans="1:12" ht="21.5" thickBot="1">
      <c r="A15" s="183" t="s">
        <v>884</v>
      </c>
      <c r="B15" s="194"/>
      <c r="C15" s="194"/>
      <c r="D15" s="79"/>
      <c r="E15" s="80"/>
      <c r="F15" s="80"/>
      <c r="G15" s="81"/>
    </row>
    <row r="16" spans="1:12" ht="15.5">
      <c r="A16" s="185" t="s">
        <v>577</v>
      </c>
      <c r="B16" s="186"/>
      <c r="C16" s="187"/>
      <c r="D16" s="195" t="s">
        <v>578</v>
      </c>
      <c r="E16" s="195" t="s">
        <v>579</v>
      </c>
      <c r="F16" s="195" t="s">
        <v>580</v>
      </c>
      <c r="G16" s="68"/>
      <c r="H16" s="68"/>
      <c r="I16" s="68"/>
      <c r="J16" s="68"/>
    </row>
    <row r="17" spans="1:10" ht="15.5">
      <c r="A17" s="166" t="s">
        <v>581</v>
      </c>
      <c r="B17" s="189"/>
      <c r="C17" s="189"/>
      <c r="D17" s="196">
        <v>22.3</v>
      </c>
      <c r="E17" s="196">
        <v>32.44</v>
      </c>
      <c r="F17" s="196">
        <v>40.869999999999997</v>
      </c>
      <c r="G17" s="75"/>
    </row>
    <row r="18" spans="1:10" ht="15.5">
      <c r="A18" s="166" t="s">
        <v>582</v>
      </c>
      <c r="B18" s="189"/>
      <c r="C18" s="189"/>
      <c r="D18" s="82" t="s">
        <v>583</v>
      </c>
      <c r="E18" s="82" t="s">
        <v>584</v>
      </c>
      <c r="F18" s="197" t="s">
        <v>585</v>
      </c>
      <c r="G18" s="75"/>
    </row>
    <row r="19" spans="1:10" ht="15.5">
      <c r="A19" s="166" t="s">
        <v>586</v>
      </c>
      <c r="B19" s="189"/>
      <c r="C19" s="189"/>
      <c r="D19" s="196" t="s">
        <v>587</v>
      </c>
      <c r="E19" s="196" t="s">
        <v>588</v>
      </c>
      <c r="F19" s="197" t="s">
        <v>589</v>
      </c>
      <c r="G19" s="75"/>
    </row>
    <row r="20" spans="1:10" ht="15.5">
      <c r="A20" s="83" t="s">
        <v>885</v>
      </c>
      <c r="B20" s="78"/>
      <c r="C20" s="78"/>
      <c r="D20" s="84"/>
      <c r="E20" s="85"/>
      <c r="F20" s="78"/>
      <c r="G20" s="75"/>
    </row>
    <row r="21" spans="1:10" ht="18">
      <c r="A21" s="83"/>
      <c r="B21" s="78"/>
      <c r="C21" s="78"/>
      <c r="D21" s="84"/>
      <c r="E21" s="85"/>
      <c r="F21" s="78"/>
      <c r="G21" s="81"/>
    </row>
    <row r="22" spans="1:10" ht="21.5" thickBot="1">
      <c r="A22" s="183" t="s">
        <v>886</v>
      </c>
      <c r="B22" s="194"/>
      <c r="C22" s="194"/>
      <c r="D22" s="79"/>
      <c r="E22" s="80"/>
      <c r="F22" s="80"/>
      <c r="G22" s="68"/>
      <c r="H22" s="68"/>
      <c r="I22" s="68"/>
      <c r="J22" s="68"/>
    </row>
    <row r="23" spans="1:10" ht="15.5">
      <c r="A23" s="185" t="s">
        <v>590</v>
      </c>
      <c r="B23" s="186"/>
      <c r="C23" s="187"/>
      <c r="D23" s="198">
        <v>2021</v>
      </c>
      <c r="E23" s="198">
        <v>2022</v>
      </c>
      <c r="F23" s="198">
        <v>2023</v>
      </c>
      <c r="G23" s="75"/>
    </row>
    <row r="24" spans="1:10" ht="15.5">
      <c r="A24" s="166" t="s">
        <v>591</v>
      </c>
      <c r="B24" s="189"/>
      <c r="C24" s="189"/>
      <c r="D24" s="199">
        <v>1445</v>
      </c>
      <c r="E24" s="200">
        <v>873</v>
      </c>
      <c r="F24" s="201">
        <v>1141</v>
      </c>
      <c r="G24" s="75"/>
    </row>
    <row r="25" spans="1:10" ht="18">
      <c r="A25" s="75" t="s">
        <v>868</v>
      </c>
      <c r="B25" s="75"/>
      <c r="C25" s="75"/>
      <c r="D25" s="75"/>
      <c r="E25" s="75"/>
      <c r="F25" s="75"/>
      <c r="G25" s="81"/>
    </row>
    <row r="26" spans="1:10" ht="15.5">
      <c r="A26" s="75"/>
      <c r="B26" s="75"/>
      <c r="C26" s="75"/>
      <c r="D26" s="75"/>
      <c r="E26" s="75"/>
      <c r="F26" s="75"/>
      <c r="G26" s="68"/>
      <c r="H26" s="68"/>
      <c r="I26" s="68"/>
      <c r="J26" s="68"/>
    </row>
    <row r="27" spans="1:10" ht="21.5" thickBot="1">
      <c r="A27" s="183" t="s">
        <v>887</v>
      </c>
      <c r="B27" s="194"/>
      <c r="C27" s="194"/>
      <c r="D27" s="194"/>
      <c r="E27" s="80"/>
      <c r="F27" s="80"/>
      <c r="G27" s="75"/>
    </row>
    <row r="28" spans="1:10" ht="15.5">
      <c r="A28" s="186"/>
      <c r="B28" s="202" t="s">
        <v>592</v>
      </c>
      <c r="C28" s="202" t="s">
        <v>593</v>
      </c>
      <c r="D28" s="203" t="s">
        <v>594</v>
      </c>
      <c r="E28" s="203" t="s">
        <v>595</v>
      </c>
      <c r="F28" s="203" t="s">
        <v>596</v>
      </c>
      <c r="G28" s="75"/>
    </row>
    <row r="29" spans="1:10" ht="15.5">
      <c r="A29" s="204" t="s">
        <v>597</v>
      </c>
      <c r="B29" s="205">
        <v>5.6</v>
      </c>
      <c r="C29" s="205">
        <v>5.7</v>
      </c>
      <c r="D29" s="205">
        <v>7.7</v>
      </c>
      <c r="E29" s="205">
        <v>4</v>
      </c>
      <c r="F29" s="206">
        <v>10.9</v>
      </c>
      <c r="G29" s="75"/>
    </row>
    <row r="30" spans="1:10" ht="15.5">
      <c r="A30" s="204" t="s">
        <v>598</v>
      </c>
      <c r="B30" s="205">
        <v>65.959999999999994</v>
      </c>
      <c r="C30" s="205">
        <v>147.1</v>
      </c>
      <c r="D30" s="205">
        <v>475.3</v>
      </c>
      <c r="E30" s="205">
        <v>117.8</v>
      </c>
      <c r="F30" s="206">
        <v>15.1</v>
      </c>
      <c r="G30" s="75"/>
    </row>
    <row r="31" spans="1:10" ht="15.5">
      <c r="A31" s="204" t="s">
        <v>599</v>
      </c>
      <c r="B31" s="207">
        <v>0.3</v>
      </c>
      <c r="C31" s="207">
        <v>0.3</v>
      </c>
      <c r="D31" s="207">
        <v>0.3</v>
      </c>
      <c r="E31" s="207">
        <v>0.4</v>
      </c>
      <c r="F31" s="206">
        <v>0.4</v>
      </c>
      <c r="G31" s="75"/>
    </row>
    <row r="32" spans="1:10" ht="15.75" customHeight="1">
      <c r="A32" s="204" t="s">
        <v>600</v>
      </c>
      <c r="B32" s="207" t="s">
        <v>382</v>
      </c>
      <c r="C32" s="207">
        <v>0.2</v>
      </c>
      <c r="D32" s="207">
        <v>0.2</v>
      </c>
      <c r="E32" s="207">
        <v>0.2</v>
      </c>
      <c r="F32" s="206">
        <v>0.5</v>
      </c>
      <c r="G32" s="75"/>
    </row>
    <row r="33" spans="1:7" ht="15.75" customHeight="1">
      <c r="A33" s="204" t="s">
        <v>601</v>
      </c>
      <c r="B33" s="207">
        <v>71.59</v>
      </c>
      <c r="C33" s="207">
        <v>153.30000000000001</v>
      </c>
      <c r="D33" s="207">
        <v>483.5</v>
      </c>
      <c r="E33" s="207">
        <v>122.4</v>
      </c>
      <c r="F33" s="206">
        <v>26.9</v>
      </c>
      <c r="G33" s="75"/>
    </row>
    <row r="34" spans="1:7" ht="15.75" customHeight="1">
      <c r="A34" s="75" t="s">
        <v>870</v>
      </c>
      <c r="B34" s="75"/>
      <c r="C34" s="75"/>
      <c r="D34" s="75"/>
      <c r="E34" s="75"/>
      <c r="F34" s="75"/>
      <c r="G34" s="75"/>
    </row>
    <row r="35" spans="1:7" ht="15.75" customHeight="1">
      <c r="A35" s="75"/>
      <c r="B35" s="75"/>
      <c r="C35" s="75"/>
      <c r="D35" s="75"/>
      <c r="E35" s="75"/>
      <c r="F35" s="75"/>
      <c r="G35" s="75"/>
    </row>
    <row r="36" spans="1:7" ht="15.75" customHeight="1">
      <c r="A36" s="75"/>
      <c r="B36" s="75"/>
      <c r="C36" s="75"/>
      <c r="D36" s="75"/>
      <c r="E36" s="75"/>
      <c r="F36" s="75"/>
      <c r="G36" s="75"/>
    </row>
    <row r="37" spans="1:7" ht="15.75" customHeight="1">
      <c r="A37" s="75"/>
      <c r="B37" s="75"/>
      <c r="C37" s="75"/>
      <c r="D37" s="75"/>
      <c r="E37" s="75"/>
      <c r="F37" s="75"/>
      <c r="G37" s="75"/>
    </row>
    <row r="38" spans="1:7" ht="15.75" customHeight="1"/>
    <row r="39" spans="1:7" ht="15.75" customHeight="1"/>
    <row r="40" spans="1:7" ht="15.75" customHeight="1"/>
    <row r="41" spans="1:7" ht="15.75" customHeight="1"/>
    <row r="42" spans="1:7" ht="15.75" customHeight="1"/>
    <row r="43" spans="1:7" ht="15.75" customHeight="1"/>
    <row r="44" spans="1:7" ht="15.75" customHeight="1"/>
    <row r="45" spans="1:7" ht="15.75" customHeight="1"/>
    <row r="46" spans="1:7" ht="15.75" customHeight="1"/>
    <row r="47" spans="1:7" ht="15.75" customHeight="1"/>
    <row r="48" spans="1:7"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wbeuROZd0A82FueDU4a8nIh7aA4SqOqEUyIywtXWQSw8X72lOQqxbN2bgVYnVIngJasZGCQgKlCtUR4M5eneEg==" saltValue="w0VzX677B+i27GdRmEBF5Q==" spinCount="100000" sheet="1" formatCells="0" formatColumns="0" formatRows="0" insertColumns="0" insertRows="0" insertHyperlinks="0" deleteColumns="0" deleteRows="0"/>
  <mergeCells count="3">
    <mergeCell ref="A1:F1"/>
    <mergeCell ref="A2:G2"/>
    <mergeCell ref="A13:D13"/>
  </mergeCells>
  <pageMargins left="0.7" right="0.7" top="0.75" bottom="0.75" header="0" footer="0"/>
  <pageSetup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sheetPr>
  <dimension ref="A1:H1000"/>
  <sheetViews>
    <sheetView showGridLines="0" workbookViewId="0">
      <selection activeCell="A30" sqref="A30"/>
    </sheetView>
  </sheetViews>
  <sheetFormatPr baseColWidth="10" defaultColWidth="11.25" defaultRowHeight="15" customHeight="1"/>
  <cols>
    <col min="1" max="1" width="51" customWidth="1"/>
    <col min="2" max="2" width="11.4140625" customWidth="1"/>
    <col min="3" max="7" width="11.08203125" customWidth="1"/>
  </cols>
  <sheetData>
    <row r="1" spans="1:7" ht="24.75" customHeight="1">
      <c r="A1" s="347"/>
      <c r="B1" s="324"/>
      <c r="C1" s="324"/>
      <c r="D1" s="324"/>
      <c r="E1" s="324"/>
      <c r="F1" s="324"/>
      <c r="G1" s="23"/>
    </row>
    <row r="2" spans="1:7" ht="40.5" customHeight="1">
      <c r="A2" s="360" t="s">
        <v>535</v>
      </c>
      <c r="B2" s="324"/>
      <c r="C2" s="324"/>
      <c r="D2" s="324"/>
      <c r="E2" s="324"/>
      <c r="F2" s="324"/>
      <c r="G2" s="324"/>
    </row>
    <row r="3" spans="1:7" ht="17.5">
      <c r="A3" s="65" t="s">
        <v>602</v>
      </c>
      <c r="B3" s="18"/>
      <c r="C3" s="18"/>
      <c r="D3" s="18"/>
      <c r="E3" s="18"/>
      <c r="F3" s="18"/>
      <c r="G3" s="18"/>
    </row>
    <row r="4" spans="1:7" ht="17.5">
      <c r="A4" s="65"/>
      <c r="B4" s="18"/>
      <c r="C4" s="18"/>
      <c r="D4" s="18"/>
      <c r="E4" s="18"/>
      <c r="F4" s="18"/>
      <c r="G4" s="18"/>
    </row>
    <row r="5" spans="1:7" ht="21.5" thickBot="1">
      <c r="A5" s="208" t="s">
        <v>888</v>
      </c>
      <c r="B5" s="209"/>
      <c r="C5" s="209"/>
      <c r="D5" s="209"/>
      <c r="E5" s="86"/>
      <c r="F5" s="18"/>
      <c r="G5" s="18"/>
    </row>
    <row r="6" spans="1:7" ht="15.5">
      <c r="A6" s="210" t="s">
        <v>603</v>
      </c>
      <c r="B6" s="87">
        <v>2019</v>
      </c>
      <c r="C6" s="87">
        <v>2020</v>
      </c>
      <c r="D6" s="171">
        <v>2021</v>
      </c>
      <c r="E6" s="171">
        <v>2022</v>
      </c>
      <c r="F6" s="171">
        <v>2023</v>
      </c>
      <c r="G6" s="18"/>
    </row>
    <row r="7" spans="1:7" ht="25">
      <c r="A7" s="211" t="s">
        <v>604</v>
      </c>
      <c r="B7" s="212">
        <v>1</v>
      </c>
      <c r="C7" s="212">
        <v>1</v>
      </c>
      <c r="D7" s="212">
        <v>1</v>
      </c>
      <c r="E7" s="212">
        <v>1</v>
      </c>
      <c r="F7" s="212">
        <v>1</v>
      </c>
    </row>
    <row r="8" spans="1:7" ht="15.5">
      <c r="A8" s="88" t="s">
        <v>889</v>
      </c>
      <c r="B8" s="18"/>
      <c r="C8" s="18"/>
      <c r="D8" s="18"/>
      <c r="E8" s="18"/>
      <c r="F8" s="18"/>
      <c r="G8" s="18"/>
    </row>
    <row r="9" spans="1:7" ht="15.5">
      <c r="A9" s="18"/>
      <c r="B9" s="18"/>
      <c r="C9" s="18"/>
      <c r="D9" s="18"/>
      <c r="E9" s="18"/>
      <c r="F9" s="18"/>
      <c r="G9" s="18"/>
    </row>
    <row r="10" spans="1:7" ht="21.5" thickBot="1">
      <c r="A10" s="213" t="s">
        <v>890</v>
      </c>
      <c r="B10" s="214"/>
      <c r="C10" s="214"/>
      <c r="D10" s="86"/>
      <c r="E10" s="86"/>
      <c r="F10" s="18"/>
    </row>
    <row r="11" spans="1:7" ht="15.5">
      <c r="A11" s="210" t="s">
        <v>605</v>
      </c>
      <c r="B11" s="215">
        <v>2019</v>
      </c>
      <c r="C11" s="215">
        <v>2020</v>
      </c>
      <c r="D11" s="165">
        <v>2021</v>
      </c>
      <c r="E11" s="165">
        <v>2022</v>
      </c>
      <c r="F11" s="165">
        <v>2023</v>
      </c>
      <c r="G11" s="88"/>
    </row>
    <row r="12" spans="1:7" ht="15.5">
      <c r="A12" s="211" t="s">
        <v>891</v>
      </c>
      <c r="B12" s="216">
        <v>2.41</v>
      </c>
      <c r="C12" s="216">
        <v>2.86</v>
      </c>
      <c r="D12" s="216">
        <v>2.46</v>
      </c>
      <c r="E12" s="216">
        <v>2.0499999999999998</v>
      </c>
      <c r="F12" s="216">
        <v>1.53</v>
      </c>
      <c r="G12" s="88"/>
    </row>
    <row r="13" spans="1:7" ht="15.5">
      <c r="A13" s="217" t="s">
        <v>606</v>
      </c>
      <c r="B13" s="218">
        <v>6</v>
      </c>
      <c r="C13" s="218">
        <v>7</v>
      </c>
      <c r="D13" s="218">
        <v>7</v>
      </c>
      <c r="E13" s="218">
        <v>8</v>
      </c>
      <c r="F13" s="218">
        <v>11</v>
      </c>
      <c r="G13" s="88"/>
    </row>
    <row r="14" spans="1:7" ht="15.5">
      <c r="A14" s="219" t="s">
        <v>607</v>
      </c>
      <c r="B14" s="220">
        <v>1.1100000000000001</v>
      </c>
      <c r="C14" s="220">
        <v>1.18</v>
      </c>
      <c r="D14" s="220">
        <v>0.95</v>
      </c>
      <c r="E14" s="220">
        <v>0.86</v>
      </c>
      <c r="F14" s="220">
        <v>0.99</v>
      </c>
      <c r="G14" s="88"/>
    </row>
    <row r="15" spans="1:7" ht="15.5">
      <c r="A15" s="219" t="s">
        <v>608</v>
      </c>
      <c r="B15" s="218">
        <v>5</v>
      </c>
      <c r="C15" s="218">
        <v>7</v>
      </c>
      <c r="D15" s="218">
        <v>10</v>
      </c>
      <c r="E15" s="218">
        <v>7</v>
      </c>
      <c r="F15" s="218">
        <v>3</v>
      </c>
      <c r="G15" s="88"/>
    </row>
    <row r="16" spans="1:7" ht="15.5">
      <c r="A16" s="219" t="s">
        <v>609</v>
      </c>
      <c r="B16" s="220">
        <v>0.92</v>
      </c>
      <c r="C16" s="220">
        <v>1.18</v>
      </c>
      <c r="D16" s="220">
        <v>1.36</v>
      </c>
      <c r="E16" s="220">
        <v>0.75</v>
      </c>
      <c r="F16" s="220">
        <v>0.26</v>
      </c>
      <c r="G16" s="88"/>
    </row>
    <row r="17" spans="1:7" ht="15.5">
      <c r="A17" s="219" t="s">
        <v>610</v>
      </c>
      <c r="B17" s="220">
        <v>2.04</v>
      </c>
      <c r="C17" s="220">
        <v>2.34</v>
      </c>
      <c r="D17" s="220">
        <v>2.3199999999999998</v>
      </c>
      <c r="E17" s="220">
        <v>1.72</v>
      </c>
      <c r="F17" s="220">
        <v>1.26</v>
      </c>
      <c r="G17" s="88"/>
    </row>
    <row r="18" spans="1:7" ht="15.5">
      <c r="A18" s="219" t="s">
        <v>892</v>
      </c>
      <c r="B18" s="220">
        <v>5.38</v>
      </c>
      <c r="C18" s="220">
        <v>9.4499999999999993</v>
      </c>
      <c r="D18" s="220">
        <v>8.08</v>
      </c>
      <c r="E18" s="220">
        <v>20.81</v>
      </c>
      <c r="F18" s="220">
        <v>14.03</v>
      </c>
      <c r="G18" s="88"/>
    </row>
    <row r="19" spans="1:7" ht="15.5">
      <c r="A19" s="219" t="s">
        <v>893</v>
      </c>
      <c r="B19" s="218">
        <v>117</v>
      </c>
      <c r="C19" s="218">
        <v>122</v>
      </c>
      <c r="D19" s="218">
        <v>150</v>
      </c>
      <c r="E19" s="218">
        <v>191</v>
      </c>
      <c r="F19" s="218">
        <v>248</v>
      </c>
      <c r="G19" s="88"/>
    </row>
    <row r="20" spans="1:7" ht="15.5">
      <c r="A20" s="219" t="s">
        <v>611</v>
      </c>
      <c r="B20" s="89">
        <v>0</v>
      </c>
      <c r="C20" s="89">
        <v>0</v>
      </c>
      <c r="D20" s="89">
        <v>0</v>
      </c>
      <c r="E20" s="89">
        <v>0</v>
      </c>
      <c r="F20" s="89">
        <v>0</v>
      </c>
      <c r="G20" s="88"/>
    </row>
    <row r="21" spans="1:7" ht="15.5">
      <c r="A21" s="219" t="s">
        <v>612</v>
      </c>
      <c r="B21" s="89" t="s">
        <v>382</v>
      </c>
      <c r="C21" s="89" t="s">
        <v>382</v>
      </c>
      <c r="D21" s="89" t="s">
        <v>382</v>
      </c>
      <c r="E21" s="89">
        <v>924</v>
      </c>
      <c r="F21" s="89">
        <v>1485</v>
      </c>
    </row>
    <row r="22" spans="1:7" ht="15.5">
      <c r="A22" s="219" t="s">
        <v>613</v>
      </c>
      <c r="B22" s="218">
        <v>0</v>
      </c>
      <c r="C22" s="218">
        <v>3</v>
      </c>
      <c r="D22" s="218">
        <v>0</v>
      </c>
      <c r="E22" s="218">
        <v>204</v>
      </c>
      <c r="F22" s="218">
        <v>14</v>
      </c>
      <c r="G22" s="88"/>
    </row>
    <row r="23" spans="1:7" ht="15.5">
      <c r="A23" s="221" t="s">
        <v>614</v>
      </c>
      <c r="B23" s="222" t="s">
        <v>615</v>
      </c>
      <c r="C23" s="222" t="s">
        <v>616</v>
      </c>
      <c r="D23" s="222" t="s">
        <v>617</v>
      </c>
      <c r="E23" s="222" t="s">
        <v>618</v>
      </c>
      <c r="F23" s="222" t="s">
        <v>619</v>
      </c>
      <c r="G23" s="88"/>
    </row>
    <row r="24" spans="1:7" ht="15.5">
      <c r="A24" s="221" t="s">
        <v>620</v>
      </c>
      <c r="B24" s="222" t="s">
        <v>382</v>
      </c>
      <c r="C24" s="222" t="s">
        <v>382</v>
      </c>
      <c r="D24" s="222" t="s">
        <v>382</v>
      </c>
      <c r="E24" s="216">
        <v>11.97</v>
      </c>
      <c r="F24" s="216">
        <v>13.13</v>
      </c>
      <c r="G24" s="88"/>
    </row>
    <row r="25" spans="1:7" ht="15.5">
      <c r="A25" s="221" t="s">
        <v>621</v>
      </c>
      <c r="B25" s="222" t="s">
        <v>382</v>
      </c>
      <c r="C25" s="222">
        <v>278</v>
      </c>
      <c r="D25" s="222">
        <v>1203</v>
      </c>
      <c r="E25" s="222">
        <v>1630</v>
      </c>
      <c r="F25" s="222">
        <v>588</v>
      </c>
      <c r="G25" s="88"/>
    </row>
    <row r="26" spans="1:7" ht="15.5">
      <c r="A26" s="221" t="s">
        <v>622</v>
      </c>
      <c r="B26" s="222">
        <v>122</v>
      </c>
      <c r="C26" s="222">
        <v>162</v>
      </c>
      <c r="D26" s="222">
        <v>165</v>
      </c>
      <c r="E26" s="222">
        <v>109</v>
      </c>
      <c r="F26" s="222">
        <v>113</v>
      </c>
      <c r="G26" s="88"/>
    </row>
    <row r="27" spans="1:7" ht="15.5" customHeight="1">
      <c r="A27" s="219" t="s">
        <v>623</v>
      </c>
      <c r="B27" s="199">
        <v>33715</v>
      </c>
      <c r="C27" s="199">
        <v>46355</v>
      </c>
      <c r="D27" s="218">
        <v>59285</v>
      </c>
      <c r="E27" s="218">
        <v>68594</v>
      </c>
      <c r="F27" s="218">
        <v>87115</v>
      </c>
      <c r="G27" s="88"/>
    </row>
    <row r="28" spans="1:7" ht="33.5" customHeight="1">
      <c r="A28" s="366" t="s">
        <v>894</v>
      </c>
      <c r="B28" s="324"/>
      <c r="C28" s="324"/>
      <c r="D28" s="324"/>
      <c r="E28" s="324"/>
      <c r="F28" s="88"/>
      <c r="G28" s="18"/>
    </row>
    <row r="29" spans="1:7" ht="39">
      <c r="A29" s="392" t="s">
        <v>967</v>
      </c>
      <c r="B29" s="43"/>
      <c r="C29" s="43"/>
      <c r="D29" s="43"/>
      <c r="E29" s="90"/>
      <c r="F29" s="18"/>
      <c r="G29" s="92"/>
    </row>
    <row r="30" spans="1:7" ht="21.5" thickBot="1">
      <c r="A30" s="213" t="s">
        <v>895</v>
      </c>
      <c r="B30" s="223"/>
      <c r="C30" s="223"/>
      <c r="D30" s="91"/>
      <c r="E30" s="91"/>
      <c r="F30" s="92"/>
      <c r="G30" s="18"/>
    </row>
    <row r="31" spans="1:7" ht="15.5">
      <c r="A31" s="210" t="s">
        <v>605</v>
      </c>
      <c r="B31" s="215">
        <v>2019</v>
      </c>
      <c r="C31" s="215">
        <v>2020</v>
      </c>
      <c r="D31" s="165">
        <v>2021</v>
      </c>
      <c r="E31" s="165">
        <v>2022</v>
      </c>
      <c r="F31" s="165">
        <v>2023</v>
      </c>
      <c r="G31" s="88"/>
    </row>
    <row r="32" spans="1:7" ht="15.5">
      <c r="A32" s="211" t="s">
        <v>896</v>
      </c>
      <c r="B32" s="224" t="s">
        <v>382</v>
      </c>
      <c r="C32" s="224" t="s">
        <v>382</v>
      </c>
      <c r="D32" s="224" t="s">
        <v>382</v>
      </c>
      <c r="E32" s="216">
        <v>3.97</v>
      </c>
      <c r="F32" s="216">
        <v>4.34</v>
      </c>
      <c r="G32" s="88"/>
    </row>
    <row r="33" spans="1:7" ht="15.5">
      <c r="A33" s="217" t="s">
        <v>606</v>
      </c>
      <c r="B33" s="224" t="s">
        <v>382</v>
      </c>
      <c r="C33" s="224" t="s">
        <v>382</v>
      </c>
      <c r="D33" s="224" t="s">
        <v>382</v>
      </c>
      <c r="E33" s="218">
        <v>13</v>
      </c>
      <c r="F33" s="218">
        <v>19</v>
      </c>
      <c r="G33" s="88"/>
    </row>
    <row r="34" spans="1:7" ht="15.5">
      <c r="A34" s="219" t="s">
        <v>607</v>
      </c>
      <c r="B34" s="224" t="s">
        <v>382</v>
      </c>
      <c r="C34" s="224" t="s">
        <v>382</v>
      </c>
      <c r="D34" s="224" t="s">
        <v>382</v>
      </c>
      <c r="E34" s="220">
        <v>1.48</v>
      </c>
      <c r="F34" s="220">
        <v>1.92</v>
      </c>
      <c r="G34" s="88"/>
    </row>
    <row r="35" spans="1:7" ht="15.5">
      <c r="A35" s="219" t="s">
        <v>608</v>
      </c>
      <c r="B35" s="224" t="s">
        <v>382</v>
      </c>
      <c r="C35" s="224" t="s">
        <v>382</v>
      </c>
      <c r="D35" s="224" t="s">
        <v>382</v>
      </c>
      <c r="E35" s="218">
        <v>12</v>
      </c>
      <c r="F35" s="218">
        <v>16</v>
      </c>
      <c r="G35" s="88"/>
    </row>
    <row r="36" spans="1:7" ht="15.5">
      <c r="A36" s="219" t="s">
        <v>609</v>
      </c>
      <c r="B36" s="224" t="s">
        <v>382</v>
      </c>
      <c r="C36" s="224" t="s">
        <v>382</v>
      </c>
      <c r="D36" s="224" t="s">
        <v>382</v>
      </c>
      <c r="E36" s="220">
        <v>1.36</v>
      </c>
      <c r="F36" s="220">
        <v>1.61</v>
      </c>
      <c r="G36" s="88"/>
    </row>
    <row r="37" spans="1:7" ht="15.5">
      <c r="A37" s="219" t="s">
        <v>610</v>
      </c>
      <c r="B37" s="224" t="s">
        <v>382</v>
      </c>
      <c r="C37" s="224" t="s">
        <v>382</v>
      </c>
      <c r="D37" s="224" t="s">
        <v>382</v>
      </c>
      <c r="E37" s="220">
        <v>2.4700000000000002</v>
      </c>
      <c r="F37" s="220">
        <v>3.53</v>
      </c>
      <c r="G37" s="88"/>
    </row>
    <row r="38" spans="1:7" ht="15.5">
      <c r="A38" s="219" t="s">
        <v>897</v>
      </c>
      <c r="B38" s="224" t="s">
        <v>382</v>
      </c>
      <c r="C38" s="224" t="s">
        <v>382</v>
      </c>
      <c r="D38" s="224" t="s">
        <v>382</v>
      </c>
      <c r="E38" s="220">
        <v>20.190000000000001</v>
      </c>
      <c r="F38" s="220">
        <v>25.95</v>
      </c>
      <c r="G38" s="88"/>
    </row>
    <row r="39" spans="1:7" ht="15.5">
      <c r="A39" s="219" t="s">
        <v>898</v>
      </c>
      <c r="B39" s="224" t="s">
        <v>382</v>
      </c>
      <c r="C39" s="224" t="s">
        <v>382</v>
      </c>
      <c r="D39" s="224" t="s">
        <v>382</v>
      </c>
      <c r="E39" s="218">
        <v>152</v>
      </c>
      <c r="F39" s="218">
        <v>217</v>
      </c>
      <c r="G39" s="88"/>
    </row>
    <row r="40" spans="1:7" ht="15.5">
      <c r="A40" s="219" t="s">
        <v>611</v>
      </c>
      <c r="B40" s="224" t="s">
        <v>382</v>
      </c>
      <c r="C40" s="224" t="s">
        <v>382</v>
      </c>
      <c r="D40" s="224" t="s">
        <v>382</v>
      </c>
      <c r="E40" s="89">
        <v>0</v>
      </c>
      <c r="F40" s="89">
        <v>0</v>
      </c>
      <c r="G40" s="88"/>
    </row>
    <row r="41" spans="1:7" ht="15.5">
      <c r="A41" s="219" t="s">
        <v>612</v>
      </c>
      <c r="B41" s="224" t="s">
        <v>382</v>
      </c>
      <c r="C41" s="224" t="s">
        <v>382</v>
      </c>
      <c r="D41" s="224" t="s">
        <v>382</v>
      </c>
      <c r="E41" s="89">
        <v>475</v>
      </c>
      <c r="F41" s="89">
        <v>364</v>
      </c>
    </row>
    <row r="42" spans="1:7" ht="15.5">
      <c r="A42" s="219" t="s">
        <v>613</v>
      </c>
      <c r="B42" s="224" t="s">
        <v>382</v>
      </c>
      <c r="C42" s="224" t="s">
        <v>382</v>
      </c>
      <c r="D42" s="224" t="s">
        <v>382</v>
      </c>
      <c r="E42" s="218">
        <v>312</v>
      </c>
      <c r="F42" s="218">
        <v>35</v>
      </c>
      <c r="G42" s="88"/>
    </row>
    <row r="43" spans="1:7" ht="15.5">
      <c r="A43" s="221" t="s">
        <v>614</v>
      </c>
      <c r="B43" s="224" t="s">
        <v>382</v>
      </c>
      <c r="C43" s="224" t="s">
        <v>382</v>
      </c>
      <c r="D43" s="224" t="s">
        <v>382</v>
      </c>
      <c r="E43" s="222" t="s">
        <v>624</v>
      </c>
      <c r="F43" s="222" t="s">
        <v>625</v>
      </c>
      <c r="G43" s="88"/>
    </row>
    <row r="44" spans="1:7" ht="15.5" customHeight="1">
      <c r="A44" s="221" t="s">
        <v>620</v>
      </c>
      <c r="B44" s="224" t="s">
        <v>382</v>
      </c>
      <c r="C44" s="224" t="s">
        <v>382</v>
      </c>
      <c r="D44" s="224" t="s">
        <v>382</v>
      </c>
      <c r="E44" s="216">
        <v>3.52</v>
      </c>
      <c r="F44" s="216">
        <v>2.72</v>
      </c>
      <c r="G44" s="18"/>
    </row>
    <row r="45" spans="1:7" ht="28.5" customHeight="1">
      <c r="A45" s="366" t="s">
        <v>905</v>
      </c>
      <c r="B45" s="324"/>
      <c r="C45" s="324"/>
      <c r="D45" s="324"/>
      <c r="E45" s="324"/>
      <c r="F45" s="18"/>
      <c r="G45" s="18"/>
    </row>
    <row r="46" spans="1:7" ht="15.5">
      <c r="A46" s="43"/>
      <c r="B46" s="43"/>
      <c r="C46" s="43"/>
      <c r="D46" s="43"/>
      <c r="E46" s="90"/>
      <c r="F46" s="18"/>
      <c r="G46" s="18"/>
    </row>
    <row r="47" spans="1:7" ht="21.5" thickBot="1">
      <c r="A47" s="213" t="s">
        <v>899</v>
      </c>
      <c r="B47" s="214"/>
      <c r="C47" s="214"/>
      <c r="D47" s="86"/>
      <c r="E47" s="86"/>
      <c r="F47" s="18"/>
      <c r="G47" s="18"/>
    </row>
    <row r="48" spans="1:7" ht="15.5">
      <c r="A48" s="210" t="s">
        <v>605</v>
      </c>
      <c r="B48" s="215">
        <v>2019</v>
      </c>
      <c r="C48" s="215">
        <v>2020</v>
      </c>
      <c r="D48" s="165">
        <v>2021</v>
      </c>
      <c r="E48" s="165">
        <v>2022</v>
      </c>
      <c r="F48" s="165">
        <v>2023</v>
      </c>
      <c r="G48" s="88"/>
    </row>
    <row r="49" spans="1:8" ht="15.5">
      <c r="A49" s="211" t="s">
        <v>900</v>
      </c>
      <c r="B49" s="224" t="s">
        <v>382</v>
      </c>
      <c r="C49" s="224" t="s">
        <v>382</v>
      </c>
      <c r="D49" s="224" t="s">
        <v>382</v>
      </c>
      <c r="E49" s="216">
        <v>2.99</v>
      </c>
      <c r="F49" s="216">
        <v>2.85</v>
      </c>
      <c r="G49" s="88"/>
    </row>
    <row r="50" spans="1:8" ht="15.5">
      <c r="A50" s="217" t="s">
        <v>606</v>
      </c>
      <c r="B50" s="224" t="s">
        <v>382</v>
      </c>
      <c r="C50" s="224" t="s">
        <v>382</v>
      </c>
      <c r="D50" s="224" t="s">
        <v>382</v>
      </c>
      <c r="E50" s="218">
        <v>21</v>
      </c>
      <c r="F50" s="218">
        <v>30</v>
      </c>
      <c r="G50" s="88"/>
    </row>
    <row r="51" spans="1:8" ht="15.5">
      <c r="A51" s="219" t="s">
        <v>607</v>
      </c>
      <c r="B51" s="224" t="s">
        <v>382</v>
      </c>
      <c r="C51" s="224" t="s">
        <v>382</v>
      </c>
      <c r="D51" s="224" t="s">
        <v>382</v>
      </c>
      <c r="E51" s="220">
        <v>1.1599999999999999</v>
      </c>
      <c r="F51" s="220">
        <v>1.43</v>
      </c>
      <c r="G51" s="88"/>
    </row>
    <row r="52" spans="1:8" ht="15.5">
      <c r="A52" s="219" t="s">
        <v>608</v>
      </c>
      <c r="B52" s="224" t="s">
        <v>382</v>
      </c>
      <c r="C52" s="224" t="s">
        <v>382</v>
      </c>
      <c r="D52" s="224" t="s">
        <v>382</v>
      </c>
      <c r="E52" s="218">
        <v>19</v>
      </c>
      <c r="F52" s="218">
        <v>19</v>
      </c>
      <c r="G52" s="88"/>
    </row>
    <row r="53" spans="1:8" ht="15.5">
      <c r="A53" s="219" t="s">
        <v>609</v>
      </c>
      <c r="B53" s="224" t="s">
        <v>382</v>
      </c>
      <c r="C53" s="224" t="s">
        <v>382</v>
      </c>
      <c r="D53" s="224" t="s">
        <v>382</v>
      </c>
      <c r="E53" s="220">
        <v>1.05</v>
      </c>
      <c r="F53" s="220">
        <v>0.9</v>
      </c>
      <c r="G53" s="88"/>
    </row>
    <row r="54" spans="1:8" ht="15.5">
      <c r="A54" s="219" t="s">
        <v>610</v>
      </c>
      <c r="B54" s="224" t="s">
        <v>382</v>
      </c>
      <c r="C54" s="224" t="s">
        <v>382</v>
      </c>
      <c r="D54" s="224" t="s">
        <v>382</v>
      </c>
      <c r="E54" s="220">
        <v>2.1</v>
      </c>
      <c r="F54" s="220">
        <v>2.33</v>
      </c>
      <c r="G54" s="88"/>
    </row>
    <row r="55" spans="1:8" ht="15.5">
      <c r="A55" s="219" t="s">
        <v>901</v>
      </c>
      <c r="B55" s="224" t="s">
        <v>382</v>
      </c>
      <c r="C55" s="224" t="s">
        <v>382</v>
      </c>
      <c r="D55" s="224" t="s">
        <v>382</v>
      </c>
      <c r="E55" s="220">
        <v>20.5</v>
      </c>
      <c r="F55" s="220">
        <v>19.649999999999999</v>
      </c>
      <c r="G55" s="88"/>
    </row>
    <row r="56" spans="1:8" ht="15.5">
      <c r="A56" s="219" t="s">
        <v>902</v>
      </c>
      <c r="B56" s="224" t="s">
        <v>382</v>
      </c>
      <c r="C56" s="224" t="s">
        <v>382</v>
      </c>
      <c r="D56" s="224" t="s">
        <v>382</v>
      </c>
      <c r="E56" s="218">
        <v>343</v>
      </c>
      <c r="F56" s="218">
        <v>465</v>
      </c>
      <c r="G56" s="88"/>
    </row>
    <row r="57" spans="1:8" ht="15.5">
      <c r="A57" s="219" t="s">
        <v>611</v>
      </c>
      <c r="B57" s="224" t="s">
        <v>382</v>
      </c>
      <c r="C57" s="224" t="s">
        <v>382</v>
      </c>
      <c r="D57" s="224" t="s">
        <v>382</v>
      </c>
      <c r="E57" s="89">
        <v>0</v>
      </c>
      <c r="F57" s="89">
        <v>0</v>
      </c>
      <c r="G57" s="88"/>
    </row>
    <row r="58" spans="1:8" ht="15.5">
      <c r="A58" s="219" t="s">
        <v>612</v>
      </c>
      <c r="B58" s="224" t="s">
        <v>382</v>
      </c>
      <c r="C58" s="224" t="s">
        <v>382</v>
      </c>
      <c r="D58" s="224" t="s">
        <v>382</v>
      </c>
      <c r="E58" s="93">
        <v>1.399</v>
      </c>
      <c r="F58" s="93">
        <v>1.849</v>
      </c>
      <c r="G58" s="88"/>
    </row>
    <row r="59" spans="1:8" ht="15.5">
      <c r="A59" s="219" t="s">
        <v>613</v>
      </c>
      <c r="B59" s="224" t="s">
        <v>382</v>
      </c>
      <c r="C59" s="224" t="s">
        <v>382</v>
      </c>
      <c r="D59" s="224" t="s">
        <v>382</v>
      </c>
      <c r="E59" s="218">
        <v>516</v>
      </c>
      <c r="F59" s="218">
        <v>49</v>
      </c>
      <c r="G59" s="88"/>
    </row>
    <row r="60" spans="1:8" ht="15.5">
      <c r="A60" s="221" t="s">
        <v>614</v>
      </c>
      <c r="B60" s="224" t="s">
        <v>382</v>
      </c>
      <c r="C60" s="224" t="s">
        <v>382</v>
      </c>
      <c r="D60" s="224" t="s">
        <v>382</v>
      </c>
      <c r="E60" s="222" t="s">
        <v>626</v>
      </c>
      <c r="F60" s="222" t="s">
        <v>627</v>
      </c>
      <c r="G60" s="88"/>
    </row>
    <row r="61" spans="1:8" ht="15.5" customHeight="1">
      <c r="A61" s="221" t="s">
        <v>620</v>
      </c>
      <c r="B61" s="224" t="s">
        <v>382</v>
      </c>
      <c r="C61" s="224" t="s">
        <v>382</v>
      </c>
      <c r="D61" s="224" t="s">
        <v>382</v>
      </c>
      <c r="E61" s="216">
        <v>7.86</v>
      </c>
      <c r="F61" s="216">
        <v>8.27</v>
      </c>
      <c r="G61" s="88"/>
    </row>
    <row r="62" spans="1:8" ht="27" customHeight="1">
      <c r="A62" s="366" t="s">
        <v>903</v>
      </c>
      <c r="B62" s="324"/>
      <c r="C62" s="324"/>
      <c r="D62" s="324"/>
      <c r="E62" s="324"/>
      <c r="F62" s="88"/>
      <c r="G62" s="88"/>
    </row>
    <row r="63" spans="1:8" ht="15.5">
      <c r="A63" s="43"/>
      <c r="B63" s="94"/>
      <c r="C63" s="94"/>
      <c r="D63" s="94"/>
      <c r="E63" s="94"/>
      <c r="F63" s="88"/>
      <c r="G63" s="18"/>
    </row>
    <row r="64" spans="1:8" ht="21.5" thickBot="1">
      <c r="A64" s="95" t="s">
        <v>904</v>
      </c>
      <c r="B64" s="225"/>
      <c r="C64" s="225"/>
      <c r="D64" s="225"/>
      <c r="E64" s="225"/>
      <c r="F64" s="18"/>
      <c r="G64" s="18"/>
      <c r="H64" s="18"/>
    </row>
    <row r="65" spans="1:7" ht="15.5">
      <c r="A65" s="210" t="s">
        <v>628</v>
      </c>
      <c r="B65" s="215">
        <v>2019</v>
      </c>
      <c r="C65" s="215">
        <v>2020</v>
      </c>
      <c r="D65" s="215">
        <v>2021</v>
      </c>
      <c r="E65" s="215">
        <v>2022</v>
      </c>
      <c r="F65" s="165">
        <v>2023</v>
      </c>
      <c r="G65" s="88"/>
    </row>
    <row r="66" spans="1:7" ht="15.5">
      <c r="A66" s="226" t="s">
        <v>629</v>
      </c>
      <c r="B66" s="227">
        <v>0</v>
      </c>
      <c r="C66" s="227">
        <v>0</v>
      </c>
      <c r="D66" s="227">
        <v>0</v>
      </c>
      <c r="E66" s="199">
        <v>0</v>
      </c>
      <c r="F66" s="199">
        <v>0</v>
      </c>
      <c r="G66" s="88"/>
    </row>
    <row r="67" spans="1:7" ht="15.75" customHeight="1">
      <c r="A67" s="211" t="s">
        <v>630</v>
      </c>
      <c r="B67" s="228" t="s">
        <v>382</v>
      </c>
      <c r="C67" s="227">
        <v>151</v>
      </c>
      <c r="D67" s="227">
        <v>282</v>
      </c>
      <c r="E67" s="199">
        <v>0</v>
      </c>
      <c r="F67" s="199">
        <v>0</v>
      </c>
      <c r="G67" s="18"/>
    </row>
    <row r="68" spans="1:7" ht="15.75" customHeight="1">
      <c r="A68" s="88" t="s">
        <v>876</v>
      </c>
      <c r="B68" s="18"/>
      <c r="C68" s="18"/>
      <c r="D68" s="18"/>
      <c r="E68" s="18"/>
      <c r="F68" s="18"/>
      <c r="G68" s="18"/>
    </row>
    <row r="69" spans="1:7" ht="15.75" customHeight="1">
      <c r="A69" s="18"/>
      <c r="B69" s="18"/>
      <c r="C69" s="18"/>
      <c r="D69" s="18"/>
      <c r="E69" s="18"/>
      <c r="F69" s="18"/>
      <c r="G69" s="18"/>
    </row>
    <row r="70" spans="1:7" ht="15.75" customHeight="1">
      <c r="A70" s="18"/>
      <c r="B70" s="18"/>
      <c r="C70" s="18"/>
      <c r="D70" s="18"/>
      <c r="E70" s="18"/>
      <c r="F70" s="18"/>
      <c r="G70" s="18"/>
    </row>
    <row r="71" spans="1:7" ht="15.75" customHeight="1">
      <c r="A71" s="18"/>
      <c r="B71" s="18"/>
      <c r="C71" s="18"/>
      <c r="D71" s="18"/>
      <c r="E71" s="18"/>
      <c r="F71" s="18"/>
      <c r="G71" s="18"/>
    </row>
    <row r="72" spans="1:7" ht="15.75" customHeight="1">
      <c r="A72" s="18"/>
      <c r="B72" s="18"/>
      <c r="C72" s="18"/>
      <c r="D72" s="18"/>
      <c r="E72" s="18"/>
      <c r="F72" s="18"/>
      <c r="G72" s="18"/>
    </row>
    <row r="73" spans="1:7" ht="15.75" customHeight="1"/>
    <row r="74" spans="1:7" ht="15.75" customHeight="1"/>
    <row r="75" spans="1:7" ht="15.75" customHeight="1"/>
    <row r="76" spans="1:7" ht="15.75" customHeight="1"/>
    <row r="77" spans="1:7" ht="15.75" customHeight="1"/>
    <row r="78" spans="1:7" ht="15.75" customHeight="1"/>
    <row r="79" spans="1:7" ht="15.75" customHeight="1"/>
    <row r="80" spans="1:7"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HvstFpu8lVs5MVRg/X3sVeuNbsoMGPdDI0iT9bfOSaMF4UxbusjDAzVgE+e3l5ZGFPwfwggEYohyx+iX0grMag==" saltValue="VclGq6qk7a9aaGp5nWrhDg==" spinCount="100000" sheet="1" formatCells="0" formatColumns="0" formatRows="0" insertColumns="0" insertRows="0" insertHyperlinks="0" deleteColumns="0" deleteRows="0"/>
  <mergeCells count="5">
    <mergeCell ref="A28:E28"/>
    <mergeCell ref="A45:E45"/>
    <mergeCell ref="A62:E62"/>
    <mergeCell ref="A1:F1"/>
    <mergeCell ref="A2:G2"/>
  </mergeCells>
  <pageMargins left="0.7" right="0.7" top="0.75" bottom="0.75" header="0" footer="0"/>
  <pageSetup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sheetPr>
  <dimension ref="A1:G1000"/>
  <sheetViews>
    <sheetView showGridLines="0" workbookViewId="0">
      <selection activeCell="A30" sqref="A30"/>
    </sheetView>
  </sheetViews>
  <sheetFormatPr baseColWidth="10" defaultColWidth="11.25" defaultRowHeight="15" customHeight="1"/>
  <cols>
    <col min="1" max="1" width="64.25" customWidth="1"/>
    <col min="2" max="4" width="11.08203125" customWidth="1"/>
    <col min="5" max="5" width="12.75" customWidth="1"/>
    <col min="6" max="6" width="14.33203125" customWidth="1"/>
    <col min="7" max="7" width="14.75" customWidth="1"/>
  </cols>
  <sheetData>
    <row r="1" spans="1:7" ht="24.75" customHeight="1">
      <c r="A1" s="347"/>
      <c r="B1" s="324"/>
      <c r="C1" s="324"/>
      <c r="D1" s="324"/>
      <c r="E1" s="324"/>
      <c r="F1" s="324"/>
      <c r="G1" s="23"/>
    </row>
    <row r="2" spans="1:7" ht="40.5" customHeight="1">
      <c r="A2" s="360" t="s">
        <v>535</v>
      </c>
      <c r="B2" s="324"/>
      <c r="C2" s="324"/>
      <c r="D2" s="324"/>
      <c r="E2" s="324"/>
      <c r="F2" s="324"/>
      <c r="G2" s="324"/>
    </row>
    <row r="3" spans="1:7" ht="17.5">
      <c r="A3" s="65" t="s">
        <v>11</v>
      </c>
      <c r="B3" s="18"/>
      <c r="C3" s="18"/>
      <c r="D3" s="18"/>
      <c r="E3" s="18"/>
      <c r="F3" s="18"/>
      <c r="G3" s="18"/>
    </row>
    <row r="4" spans="1:7" ht="17.5">
      <c r="A4" s="65"/>
      <c r="B4" s="18"/>
      <c r="C4" s="18"/>
      <c r="D4" s="18"/>
      <c r="E4" s="18"/>
      <c r="F4" s="18"/>
      <c r="G4" s="18"/>
    </row>
    <row r="5" spans="1:7" ht="21.5" thickBot="1">
      <c r="A5" s="213" t="s">
        <v>906</v>
      </c>
      <c r="B5" s="223"/>
      <c r="C5" s="223"/>
      <c r="D5" s="91"/>
      <c r="E5" s="91"/>
      <c r="F5" s="92"/>
      <c r="G5" s="92"/>
    </row>
    <row r="6" spans="1:7" ht="15.5">
      <c r="A6" s="96" t="s">
        <v>631</v>
      </c>
      <c r="B6" s="87">
        <v>2019</v>
      </c>
      <c r="C6" s="87">
        <v>2020</v>
      </c>
      <c r="D6" s="171">
        <v>2021</v>
      </c>
      <c r="E6" s="171">
        <v>2022</v>
      </c>
      <c r="F6" s="171">
        <v>2023</v>
      </c>
      <c r="G6" s="18"/>
    </row>
    <row r="7" spans="1:7" ht="15.5">
      <c r="A7" s="229" t="s">
        <v>632</v>
      </c>
      <c r="B7" s="230">
        <f t="shared" ref="B7:C7" si="0">+B10+B13</f>
        <v>532</v>
      </c>
      <c r="C7" s="230">
        <f t="shared" si="0"/>
        <v>605</v>
      </c>
      <c r="D7" s="230">
        <v>811</v>
      </c>
      <c r="E7" s="230">
        <f>+E8+E9</f>
        <v>983</v>
      </c>
      <c r="F7" s="218">
        <v>1141</v>
      </c>
      <c r="G7" s="97"/>
    </row>
    <row r="8" spans="1:7" ht="15.5">
      <c r="A8" s="229" t="s">
        <v>633</v>
      </c>
      <c r="B8" s="231" t="s">
        <v>382</v>
      </c>
      <c r="C8" s="231" t="s">
        <v>382</v>
      </c>
      <c r="D8" s="231" t="s">
        <v>382</v>
      </c>
      <c r="E8" s="231">
        <f t="shared" ref="E8:E9" si="1">+E14+E11</f>
        <v>118</v>
      </c>
      <c r="F8" s="231">
        <v>138</v>
      </c>
      <c r="G8" s="97"/>
    </row>
    <row r="9" spans="1:7" ht="15.5">
      <c r="A9" s="229" t="s">
        <v>634</v>
      </c>
      <c r="B9" s="231" t="s">
        <v>382</v>
      </c>
      <c r="C9" s="231" t="s">
        <v>382</v>
      </c>
      <c r="D9" s="231" t="s">
        <v>382</v>
      </c>
      <c r="E9" s="231">
        <f t="shared" si="1"/>
        <v>865</v>
      </c>
      <c r="F9" s="232">
        <v>1007</v>
      </c>
      <c r="G9" s="97"/>
    </row>
    <row r="10" spans="1:7" ht="15.5">
      <c r="A10" s="229" t="s">
        <v>635</v>
      </c>
      <c r="B10" s="231">
        <v>32</v>
      </c>
      <c r="C10" s="231">
        <v>54</v>
      </c>
      <c r="D10" s="231">
        <v>32</v>
      </c>
      <c r="E10" s="231">
        <v>6</v>
      </c>
      <c r="F10" s="231">
        <v>4</v>
      </c>
      <c r="G10" s="97"/>
    </row>
    <row r="11" spans="1:7" ht="15.5">
      <c r="A11" s="229" t="s">
        <v>636</v>
      </c>
      <c r="B11" s="231" t="s">
        <v>382</v>
      </c>
      <c r="C11" s="231" t="s">
        <v>382</v>
      </c>
      <c r="D11" s="231" t="s">
        <v>382</v>
      </c>
      <c r="E11" s="231">
        <v>1</v>
      </c>
      <c r="F11" s="231">
        <v>3</v>
      </c>
      <c r="G11" s="97"/>
    </row>
    <row r="12" spans="1:7" ht="15.5">
      <c r="A12" s="229" t="s">
        <v>637</v>
      </c>
      <c r="B12" s="231" t="s">
        <v>382</v>
      </c>
      <c r="C12" s="231" t="s">
        <v>382</v>
      </c>
      <c r="D12" s="231" t="s">
        <v>382</v>
      </c>
      <c r="E12" s="231">
        <v>5</v>
      </c>
      <c r="F12" s="231">
        <v>1</v>
      </c>
      <c r="G12" s="97"/>
    </row>
    <row r="13" spans="1:7" ht="15.5">
      <c r="A13" s="229" t="s">
        <v>638</v>
      </c>
      <c r="B13" s="231">
        <v>500</v>
      </c>
      <c r="C13" s="231">
        <v>551</v>
      </c>
      <c r="D13" s="231">
        <v>779</v>
      </c>
      <c r="E13" s="231">
        <v>977</v>
      </c>
      <c r="F13" s="232">
        <v>1141</v>
      </c>
      <c r="G13" s="97"/>
    </row>
    <row r="14" spans="1:7" ht="15.5">
      <c r="A14" s="229" t="s">
        <v>639</v>
      </c>
      <c r="B14" s="231" t="s">
        <v>382</v>
      </c>
      <c r="C14" s="231" t="s">
        <v>382</v>
      </c>
      <c r="D14" s="231" t="s">
        <v>382</v>
      </c>
      <c r="E14" s="231">
        <v>117</v>
      </c>
      <c r="F14" s="231">
        <v>138</v>
      </c>
      <c r="G14" s="97"/>
    </row>
    <row r="15" spans="1:7" ht="15.5">
      <c r="A15" s="229" t="s">
        <v>640</v>
      </c>
      <c r="B15" s="231" t="s">
        <v>382</v>
      </c>
      <c r="C15" s="231" t="s">
        <v>382</v>
      </c>
      <c r="D15" s="231" t="s">
        <v>382</v>
      </c>
      <c r="E15" s="231">
        <v>860</v>
      </c>
      <c r="F15" s="232">
        <v>1007</v>
      </c>
      <c r="G15" s="97"/>
    </row>
    <row r="16" spans="1:7" ht="15.5">
      <c r="A16" s="229" t="s">
        <v>641</v>
      </c>
      <c r="B16" s="231">
        <v>42</v>
      </c>
      <c r="C16" s="231">
        <v>37</v>
      </c>
      <c r="D16" s="231">
        <v>58</v>
      </c>
      <c r="E16" s="231">
        <v>51</v>
      </c>
      <c r="F16" s="231">
        <v>57</v>
      </c>
      <c r="G16" s="97"/>
    </row>
    <row r="17" spans="1:7" ht="15.5">
      <c r="A17" s="229" t="s">
        <v>642</v>
      </c>
      <c r="B17" s="233">
        <v>0.04</v>
      </c>
      <c r="C17" s="233">
        <v>3.3000000000000002E-2</v>
      </c>
      <c r="D17" s="233">
        <v>3.1E-2</v>
      </c>
      <c r="E17" s="233">
        <v>2.9000000000000001E-2</v>
      </c>
      <c r="F17" s="233">
        <v>2.7E-2</v>
      </c>
      <c r="G17" s="97"/>
    </row>
    <row r="18" spans="1:7" ht="15.5">
      <c r="A18" s="229" t="s">
        <v>643</v>
      </c>
      <c r="B18" s="233">
        <v>6.4000000000000001E-2</v>
      </c>
      <c r="C18" s="233">
        <v>9.8000000000000004E-2</v>
      </c>
      <c r="D18" s="233">
        <v>3.7999999999999999E-2</v>
      </c>
      <c r="E18" s="233">
        <v>6.0000000000000001E-3</v>
      </c>
      <c r="F18" s="233">
        <v>3.0000000000000001E-3</v>
      </c>
      <c r="G18" s="88"/>
    </row>
    <row r="19" spans="1:7" ht="15.5">
      <c r="A19" s="88" t="s">
        <v>889</v>
      </c>
      <c r="B19" s="18"/>
      <c r="C19" s="18"/>
      <c r="D19" s="18"/>
      <c r="E19" s="18"/>
      <c r="F19" s="18"/>
      <c r="G19" s="18"/>
    </row>
    <row r="20" spans="1:7" ht="15.5">
      <c r="A20" s="18"/>
      <c r="B20" s="18"/>
      <c r="C20" s="18"/>
      <c r="D20" s="18"/>
      <c r="E20" s="18"/>
      <c r="F20" s="18"/>
      <c r="G20" s="92"/>
    </row>
    <row r="21" spans="1:7" ht="21.5" thickBot="1">
      <c r="A21" s="213" t="s">
        <v>907</v>
      </c>
      <c r="B21" s="223"/>
      <c r="C21" s="223"/>
      <c r="D21" s="91"/>
      <c r="E21" s="91"/>
      <c r="F21" s="92"/>
      <c r="G21" s="18"/>
    </row>
    <row r="22" spans="1:7" ht="15.5">
      <c r="A22" s="210" t="s">
        <v>644</v>
      </c>
      <c r="B22" s="215">
        <v>2019</v>
      </c>
      <c r="C22" s="215">
        <v>2020</v>
      </c>
      <c r="D22" s="165">
        <v>2021</v>
      </c>
      <c r="E22" s="165">
        <v>2022</v>
      </c>
      <c r="F22" s="165">
        <v>2023</v>
      </c>
      <c r="G22" s="97"/>
    </row>
    <row r="23" spans="1:7" ht="15.5">
      <c r="A23" s="98" t="s">
        <v>645</v>
      </c>
      <c r="B23" s="99">
        <v>24.15</v>
      </c>
      <c r="C23" s="99">
        <v>21.37</v>
      </c>
      <c r="D23" s="99">
        <v>26.11</v>
      </c>
      <c r="E23" s="234">
        <v>28.01</v>
      </c>
      <c r="F23" s="234">
        <v>28.94</v>
      </c>
      <c r="G23" s="97"/>
    </row>
    <row r="24" spans="1:7" ht="15.5">
      <c r="A24" s="229" t="s">
        <v>646</v>
      </c>
      <c r="B24" s="220" t="s">
        <v>382</v>
      </c>
      <c r="C24" s="220" t="s">
        <v>382</v>
      </c>
      <c r="D24" s="220" t="s">
        <v>382</v>
      </c>
      <c r="E24" s="234">
        <v>28.01</v>
      </c>
      <c r="F24" s="234">
        <v>28.94</v>
      </c>
      <c r="G24" s="97"/>
    </row>
    <row r="25" spans="1:7" ht="15.5">
      <c r="A25" s="235" t="s">
        <v>647</v>
      </c>
      <c r="B25" s="220" t="s">
        <v>382</v>
      </c>
      <c r="C25" s="220" t="s">
        <v>382</v>
      </c>
      <c r="D25" s="220" t="s">
        <v>382</v>
      </c>
      <c r="E25" s="234">
        <v>28.37</v>
      </c>
      <c r="F25" s="234">
        <v>30.7</v>
      </c>
      <c r="G25" s="18"/>
    </row>
    <row r="26" spans="1:7" ht="15.5">
      <c r="A26" s="88" t="s">
        <v>908</v>
      </c>
      <c r="B26" s="18"/>
      <c r="C26" s="18"/>
      <c r="D26" s="18"/>
      <c r="E26" s="18"/>
      <c r="F26" s="18"/>
      <c r="G26" s="92"/>
    </row>
    <row r="27" spans="1:7" ht="15.5">
      <c r="A27" s="18"/>
      <c r="B27" s="18"/>
      <c r="C27" s="18"/>
      <c r="D27" s="18"/>
      <c r="E27" s="18"/>
      <c r="F27" s="18"/>
      <c r="G27" s="18"/>
    </row>
    <row r="28" spans="1:7" ht="21.5" thickBot="1">
      <c r="A28" s="213" t="s">
        <v>909</v>
      </c>
      <c r="B28" s="223"/>
      <c r="C28" s="223"/>
      <c r="D28" s="91"/>
      <c r="E28" s="91"/>
      <c r="F28" s="92"/>
      <c r="G28" s="88"/>
    </row>
    <row r="29" spans="1:7" ht="39">
      <c r="A29" s="391" t="s">
        <v>967</v>
      </c>
      <c r="B29" s="87">
        <v>2019</v>
      </c>
      <c r="C29" s="87">
        <v>2020</v>
      </c>
      <c r="D29" s="171">
        <v>2021</v>
      </c>
      <c r="E29" s="171">
        <v>2022</v>
      </c>
      <c r="F29" s="171">
        <v>2023</v>
      </c>
      <c r="G29" s="88"/>
    </row>
    <row r="30" spans="1:7" ht="15.5">
      <c r="A30" s="236" t="s">
        <v>649</v>
      </c>
      <c r="B30" s="237">
        <v>6</v>
      </c>
      <c r="C30" s="237">
        <v>3</v>
      </c>
      <c r="D30" s="237">
        <v>12</v>
      </c>
      <c r="E30" s="237">
        <v>22</v>
      </c>
      <c r="F30" s="237">
        <v>16</v>
      </c>
      <c r="G30" s="88"/>
    </row>
    <row r="31" spans="1:7" ht="15.5">
      <c r="A31" s="236" t="s">
        <v>650</v>
      </c>
      <c r="B31" s="237">
        <v>17</v>
      </c>
      <c r="C31" s="237">
        <v>15</v>
      </c>
      <c r="D31" s="237">
        <v>42</v>
      </c>
      <c r="E31" s="237">
        <v>50</v>
      </c>
      <c r="F31" s="237">
        <v>39</v>
      </c>
      <c r="G31" s="88"/>
    </row>
    <row r="32" spans="1:7" ht="15.5">
      <c r="A32" s="236" t="s">
        <v>651</v>
      </c>
      <c r="B32" s="237">
        <v>14</v>
      </c>
      <c r="C32" s="237">
        <v>13</v>
      </c>
      <c r="D32" s="237">
        <v>43</v>
      </c>
      <c r="E32" s="237">
        <v>40</v>
      </c>
      <c r="F32" s="237">
        <v>37</v>
      </c>
      <c r="G32" s="88"/>
    </row>
    <row r="33" spans="1:7" ht="15.5">
      <c r="A33" s="236" t="s">
        <v>652</v>
      </c>
      <c r="B33" s="237">
        <v>16</v>
      </c>
      <c r="C33" s="237">
        <v>15</v>
      </c>
      <c r="D33" s="237">
        <v>25</v>
      </c>
      <c r="E33" s="237">
        <v>36</v>
      </c>
      <c r="F33" s="237">
        <v>30</v>
      </c>
      <c r="G33" s="88"/>
    </row>
    <row r="34" spans="1:7" ht="15.5">
      <c r="A34" s="236" t="s">
        <v>653</v>
      </c>
      <c r="B34" s="237">
        <v>14</v>
      </c>
      <c r="C34" s="237">
        <v>13</v>
      </c>
      <c r="D34" s="237">
        <v>34</v>
      </c>
      <c r="E34" s="237">
        <v>37</v>
      </c>
      <c r="F34" s="237">
        <v>41</v>
      </c>
      <c r="G34" s="88"/>
    </row>
    <row r="35" spans="1:7" ht="15.5">
      <c r="A35" s="236" t="s">
        <v>654</v>
      </c>
      <c r="B35" s="237">
        <v>7</v>
      </c>
      <c r="C35" s="237">
        <v>10</v>
      </c>
      <c r="D35" s="237">
        <v>38</v>
      </c>
      <c r="E35" s="237">
        <v>41</v>
      </c>
      <c r="F35" s="237">
        <v>39</v>
      </c>
      <c r="G35" s="88"/>
    </row>
    <row r="36" spans="1:7" ht="15.5">
      <c r="A36" s="236" t="s">
        <v>655</v>
      </c>
      <c r="B36" s="237">
        <v>5</v>
      </c>
      <c r="C36" s="237">
        <v>8</v>
      </c>
      <c r="D36" s="237">
        <v>21</v>
      </c>
      <c r="E36" s="237">
        <v>24</v>
      </c>
      <c r="F36" s="237">
        <v>27</v>
      </c>
      <c r="G36" s="88"/>
    </row>
    <row r="37" spans="1:7" ht="15.5">
      <c r="A37" s="236" t="s">
        <v>656</v>
      </c>
      <c r="B37" s="237">
        <v>11</v>
      </c>
      <c r="C37" s="237">
        <v>7</v>
      </c>
      <c r="D37" s="237">
        <v>18</v>
      </c>
      <c r="E37" s="237">
        <v>19</v>
      </c>
      <c r="F37" s="237">
        <v>15</v>
      </c>
      <c r="G37" s="88"/>
    </row>
    <row r="38" spans="1:7" ht="15.5">
      <c r="A38" s="236" t="s">
        <v>657</v>
      </c>
      <c r="B38" s="237">
        <v>1</v>
      </c>
      <c r="C38" s="237">
        <v>1</v>
      </c>
      <c r="D38" s="237">
        <v>10</v>
      </c>
      <c r="E38" s="237">
        <v>6</v>
      </c>
      <c r="F38" s="237">
        <v>4</v>
      </c>
      <c r="G38" s="88"/>
    </row>
    <row r="39" spans="1:7" ht="15.5">
      <c r="A39" s="238" t="s">
        <v>658</v>
      </c>
      <c r="B39" s="100">
        <v>0</v>
      </c>
      <c r="C39" s="100">
        <v>1</v>
      </c>
      <c r="D39" s="100">
        <v>3</v>
      </c>
      <c r="E39" s="100">
        <v>0</v>
      </c>
      <c r="F39" s="100">
        <v>0</v>
      </c>
      <c r="G39" s="88"/>
    </row>
    <row r="40" spans="1:7" ht="16" thickBot="1">
      <c r="A40" s="239" t="s">
        <v>659</v>
      </c>
      <c r="B40" s="101">
        <v>91</v>
      </c>
      <c r="C40" s="101">
        <v>86</v>
      </c>
      <c r="D40" s="101">
        <v>246</v>
      </c>
      <c r="E40" s="101">
        <v>275</v>
      </c>
      <c r="F40" s="101">
        <v>248</v>
      </c>
      <c r="G40" s="88"/>
    </row>
    <row r="41" spans="1:7" ht="16" thickBot="1">
      <c r="A41" s="240" t="s">
        <v>660</v>
      </c>
      <c r="B41" s="241">
        <v>0.93799999999999994</v>
      </c>
      <c r="C41" s="241">
        <v>0.86899999999999999</v>
      </c>
      <c r="D41" s="241">
        <v>0.84199999999999997</v>
      </c>
      <c r="E41" s="241">
        <v>0.86499999999999999</v>
      </c>
      <c r="F41" s="241">
        <v>0.84899999999999998</v>
      </c>
      <c r="G41" s="88"/>
    </row>
    <row r="42" spans="1:7" ht="15.5">
      <c r="A42" s="242" t="s">
        <v>661</v>
      </c>
      <c r="B42" s="199">
        <v>0</v>
      </c>
      <c r="C42" s="199">
        <v>1</v>
      </c>
      <c r="D42" s="199">
        <v>4</v>
      </c>
      <c r="E42" s="237">
        <v>2</v>
      </c>
      <c r="F42" s="237">
        <v>0</v>
      </c>
      <c r="G42" s="88"/>
    </row>
    <row r="43" spans="1:7" ht="15.5">
      <c r="A43" s="236" t="s">
        <v>662</v>
      </c>
      <c r="B43" s="237">
        <v>0</v>
      </c>
      <c r="C43" s="237">
        <v>2</v>
      </c>
      <c r="D43" s="237">
        <v>5</v>
      </c>
      <c r="E43" s="237">
        <v>4</v>
      </c>
      <c r="F43" s="237">
        <v>11</v>
      </c>
      <c r="G43" s="88"/>
    </row>
    <row r="44" spans="1:7" ht="15.5">
      <c r="A44" s="236" t="s">
        <v>663</v>
      </c>
      <c r="B44" s="237">
        <v>0</v>
      </c>
      <c r="C44" s="237">
        <v>3</v>
      </c>
      <c r="D44" s="237">
        <v>8</v>
      </c>
      <c r="E44" s="237">
        <v>6</v>
      </c>
      <c r="F44" s="237">
        <v>7</v>
      </c>
      <c r="G44" s="88"/>
    </row>
    <row r="45" spans="1:7" ht="15.5">
      <c r="A45" s="236" t="s">
        <v>664</v>
      </c>
      <c r="B45" s="237">
        <v>1</v>
      </c>
      <c r="C45" s="237">
        <v>2</v>
      </c>
      <c r="D45" s="237">
        <v>3</v>
      </c>
      <c r="E45" s="237">
        <v>5</v>
      </c>
      <c r="F45" s="237">
        <v>3</v>
      </c>
      <c r="G45" s="88"/>
    </row>
    <row r="46" spans="1:7" ht="15.5">
      <c r="A46" s="236" t="s">
        <v>665</v>
      </c>
      <c r="B46" s="237">
        <v>2</v>
      </c>
      <c r="C46" s="237">
        <v>2</v>
      </c>
      <c r="D46" s="237">
        <v>8</v>
      </c>
      <c r="E46" s="237">
        <v>14</v>
      </c>
      <c r="F46" s="237">
        <v>11</v>
      </c>
      <c r="G46" s="88"/>
    </row>
    <row r="47" spans="1:7" ht="15.5">
      <c r="A47" s="236" t="s">
        <v>666</v>
      </c>
      <c r="B47" s="237">
        <v>0</v>
      </c>
      <c r="C47" s="237">
        <v>2</v>
      </c>
      <c r="D47" s="237">
        <v>10</v>
      </c>
      <c r="E47" s="237">
        <v>3</v>
      </c>
      <c r="F47" s="237">
        <v>6</v>
      </c>
      <c r="G47" s="88"/>
    </row>
    <row r="48" spans="1:7" ht="15.5">
      <c r="A48" s="236" t="s">
        <v>667</v>
      </c>
      <c r="B48" s="237">
        <v>3</v>
      </c>
      <c r="C48" s="237">
        <v>1</v>
      </c>
      <c r="D48" s="237">
        <v>5</v>
      </c>
      <c r="E48" s="237">
        <v>5</v>
      </c>
      <c r="F48" s="237">
        <v>4</v>
      </c>
      <c r="G48" s="88"/>
    </row>
    <row r="49" spans="1:7" ht="15.5">
      <c r="A49" s="236" t="s">
        <v>668</v>
      </c>
      <c r="B49" s="237">
        <v>0</v>
      </c>
      <c r="C49" s="237">
        <v>0</v>
      </c>
      <c r="D49" s="237">
        <v>1</v>
      </c>
      <c r="E49" s="237">
        <v>2</v>
      </c>
      <c r="F49" s="237">
        <v>2</v>
      </c>
      <c r="G49" s="88"/>
    </row>
    <row r="50" spans="1:7" ht="15.5">
      <c r="A50" s="236" t="s">
        <v>669</v>
      </c>
      <c r="B50" s="237">
        <v>0</v>
      </c>
      <c r="C50" s="237">
        <v>0</v>
      </c>
      <c r="D50" s="237">
        <v>1</v>
      </c>
      <c r="E50" s="237">
        <v>2</v>
      </c>
      <c r="F50" s="237">
        <v>0</v>
      </c>
      <c r="G50" s="88"/>
    </row>
    <row r="51" spans="1:7" ht="15.5">
      <c r="A51" s="238" t="s">
        <v>670</v>
      </c>
      <c r="B51" s="100">
        <v>0</v>
      </c>
      <c r="C51" s="100">
        <v>0</v>
      </c>
      <c r="D51" s="100">
        <v>1</v>
      </c>
      <c r="E51" s="100">
        <v>0</v>
      </c>
      <c r="F51" s="100">
        <v>0</v>
      </c>
      <c r="G51" s="88"/>
    </row>
    <row r="52" spans="1:7" ht="15.5">
      <c r="A52" s="243" t="s">
        <v>671</v>
      </c>
      <c r="B52" s="237">
        <v>6</v>
      </c>
      <c r="C52" s="237">
        <v>13</v>
      </c>
      <c r="D52" s="237">
        <f>D42+D43+D44+D45+D46+D47+D48+D49+D50+D51</f>
        <v>46</v>
      </c>
      <c r="E52" s="100">
        <v>43</v>
      </c>
      <c r="F52" s="100">
        <v>44</v>
      </c>
      <c r="G52" s="88"/>
    </row>
    <row r="53" spans="1:7" ht="16" thickBot="1">
      <c r="A53" s="102" t="s">
        <v>660</v>
      </c>
      <c r="B53" s="113">
        <v>6.2E-2</v>
      </c>
      <c r="C53" s="113">
        <v>0.13100000000000001</v>
      </c>
      <c r="D53" s="113">
        <v>0.158</v>
      </c>
      <c r="E53" s="113">
        <v>0.13500000000000001</v>
      </c>
      <c r="F53" s="113">
        <v>0.151</v>
      </c>
      <c r="G53" s="18"/>
    </row>
    <row r="54" spans="1:7" ht="15.5">
      <c r="A54" s="103" t="s">
        <v>672</v>
      </c>
      <c r="B54" s="244">
        <v>97</v>
      </c>
      <c r="C54" s="244">
        <v>99</v>
      </c>
      <c r="D54" s="244">
        <v>292</v>
      </c>
      <c r="E54" s="245">
        <v>318</v>
      </c>
      <c r="F54" s="246">
        <f>F40+F52</f>
        <v>292</v>
      </c>
      <c r="G54" s="92"/>
    </row>
    <row r="55" spans="1:7" ht="15.5">
      <c r="A55" s="88" t="s">
        <v>910</v>
      </c>
      <c r="B55" s="18"/>
      <c r="C55" s="18"/>
      <c r="D55" s="18"/>
      <c r="E55" s="18"/>
      <c r="F55" s="18"/>
      <c r="G55" s="18"/>
    </row>
    <row r="56" spans="1:7" ht="15.5">
      <c r="A56" s="18"/>
      <c r="B56" s="18"/>
      <c r="C56" s="18"/>
      <c r="D56" s="18"/>
      <c r="E56" s="18"/>
      <c r="F56" s="18"/>
      <c r="G56" s="88"/>
    </row>
    <row r="57" spans="1:7" ht="21.5" thickBot="1">
      <c r="A57" s="213" t="s">
        <v>911</v>
      </c>
      <c r="B57" s="223"/>
      <c r="C57" s="223"/>
      <c r="D57" s="91"/>
      <c r="E57" s="91"/>
      <c r="F57" s="92"/>
      <c r="G57" s="88"/>
    </row>
    <row r="58" spans="1:7" ht="15.5">
      <c r="A58" s="210" t="s">
        <v>648</v>
      </c>
      <c r="B58" s="87">
        <v>2019</v>
      </c>
      <c r="C58" s="87">
        <v>2020</v>
      </c>
      <c r="D58" s="171">
        <v>2021</v>
      </c>
      <c r="E58" s="171">
        <v>2022</v>
      </c>
      <c r="F58" s="171">
        <v>2023</v>
      </c>
      <c r="G58" s="88"/>
    </row>
    <row r="59" spans="1:7" ht="15.5">
      <c r="A59" s="247" t="s">
        <v>649</v>
      </c>
      <c r="B59" s="237">
        <v>1</v>
      </c>
      <c r="C59" s="237">
        <v>9</v>
      </c>
      <c r="D59" s="237">
        <v>6</v>
      </c>
      <c r="E59" s="237">
        <v>3</v>
      </c>
      <c r="F59" s="237">
        <v>1</v>
      </c>
      <c r="G59" s="88"/>
    </row>
    <row r="60" spans="1:7" ht="15.5">
      <c r="A60" s="247" t="s">
        <v>650</v>
      </c>
      <c r="B60" s="237">
        <v>5</v>
      </c>
      <c r="C60" s="237">
        <v>4</v>
      </c>
      <c r="D60" s="237">
        <v>9</v>
      </c>
      <c r="E60" s="237">
        <v>16</v>
      </c>
      <c r="F60" s="237">
        <v>13</v>
      </c>
      <c r="G60" s="88"/>
    </row>
    <row r="61" spans="1:7" ht="15.5">
      <c r="A61" s="247" t="s">
        <v>651</v>
      </c>
      <c r="B61" s="237">
        <v>8</v>
      </c>
      <c r="C61" s="237">
        <v>8</v>
      </c>
      <c r="D61" s="237">
        <v>11</v>
      </c>
      <c r="E61" s="237">
        <v>18</v>
      </c>
      <c r="F61" s="237">
        <v>9</v>
      </c>
      <c r="G61" s="88"/>
    </row>
    <row r="62" spans="1:7" ht="15.5">
      <c r="A62" s="247" t="s">
        <v>652</v>
      </c>
      <c r="B62" s="237">
        <v>7</v>
      </c>
      <c r="C62" s="237">
        <v>4</v>
      </c>
      <c r="D62" s="237">
        <v>10</v>
      </c>
      <c r="E62" s="237">
        <v>14</v>
      </c>
      <c r="F62" s="237">
        <v>11</v>
      </c>
      <c r="G62" s="88"/>
    </row>
    <row r="63" spans="1:7" ht="15.5">
      <c r="A63" s="247" t="s">
        <v>653</v>
      </c>
      <c r="B63" s="237">
        <v>5</v>
      </c>
      <c r="C63" s="237">
        <v>6</v>
      </c>
      <c r="D63" s="237">
        <v>13</v>
      </c>
      <c r="E63" s="237">
        <v>14</v>
      </c>
      <c r="F63" s="237">
        <v>20</v>
      </c>
      <c r="G63" s="88"/>
    </row>
    <row r="64" spans="1:7" ht="15.5">
      <c r="A64" s="247" t="s">
        <v>654</v>
      </c>
      <c r="B64" s="237">
        <v>4</v>
      </c>
      <c r="C64" s="237">
        <v>2</v>
      </c>
      <c r="D64" s="237">
        <v>11</v>
      </c>
      <c r="E64" s="237">
        <v>18</v>
      </c>
      <c r="F64" s="237">
        <v>14</v>
      </c>
      <c r="G64" s="88"/>
    </row>
    <row r="65" spans="1:7" ht="15.5">
      <c r="A65" s="247" t="s">
        <v>655</v>
      </c>
      <c r="B65" s="237">
        <v>4</v>
      </c>
      <c r="C65" s="237">
        <v>7</v>
      </c>
      <c r="D65" s="237">
        <v>7</v>
      </c>
      <c r="E65" s="237">
        <v>9</v>
      </c>
      <c r="F65" s="237">
        <v>10</v>
      </c>
      <c r="G65" s="88"/>
    </row>
    <row r="66" spans="1:7" ht="15.5">
      <c r="A66" s="247" t="s">
        <v>656</v>
      </c>
      <c r="B66" s="237">
        <v>6</v>
      </c>
      <c r="C66" s="237">
        <v>4</v>
      </c>
      <c r="D66" s="237">
        <v>11</v>
      </c>
      <c r="E66" s="237">
        <v>12</v>
      </c>
      <c r="F66" s="237">
        <v>8</v>
      </c>
      <c r="G66" s="88"/>
    </row>
    <row r="67" spans="1:7" ht="15.5">
      <c r="A67" s="247" t="s">
        <v>657</v>
      </c>
      <c r="B67" s="237">
        <v>2</v>
      </c>
      <c r="C67" s="237">
        <v>1</v>
      </c>
      <c r="D67" s="237">
        <v>10</v>
      </c>
      <c r="E67" s="237">
        <v>5</v>
      </c>
      <c r="F67" s="237">
        <v>11</v>
      </c>
      <c r="G67" s="88"/>
    </row>
    <row r="68" spans="1:7" ht="15.5">
      <c r="A68" s="104" t="s">
        <v>658</v>
      </c>
      <c r="B68" s="100">
        <v>2</v>
      </c>
      <c r="C68" s="100">
        <v>0</v>
      </c>
      <c r="D68" s="100">
        <v>7</v>
      </c>
      <c r="E68" s="100">
        <v>1</v>
      </c>
      <c r="F68" s="100">
        <v>3</v>
      </c>
      <c r="G68" s="88"/>
    </row>
    <row r="69" spans="1:7" ht="16" thickBot="1">
      <c r="A69" s="105" t="s">
        <v>673</v>
      </c>
      <c r="B69" s="101">
        <v>44</v>
      </c>
      <c r="C69" s="101">
        <v>45</v>
      </c>
      <c r="D69" s="101">
        <v>95</v>
      </c>
      <c r="E69" s="101">
        <v>110</v>
      </c>
      <c r="F69" s="101">
        <v>100</v>
      </c>
      <c r="G69" s="88"/>
    </row>
    <row r="70" spans="1:7" ht="15.5">
      <c r="A70" s="106" t="s">
        <v>661</v>
      </c>
      <c r="B70" s="199">
        <v>0</v>
      </c>
      <c r="C70" s="199">
        <v>1</v>
      </c>
      <c r="D70" s="199">
        <v>1</v>
      </c>
      <c r="E70" s="199">
        <v>1</v>
      </c>
      <c r="F70" s="199">
        <v>1</v>
      </c>
      <c r="G70" s="88"/>
    </row>
    <row r="71" spans="1:7" ht="15.5">
      <c r="A71" s="247" t="s">
        <v>662</v>
      </c>
      <c r="B71" s="237">
        <v>0</v>
      </c>
      <c r="C71" s="237">
        <v>2</v>
      </c>
      <c r="D71" s="237">
        <v>4</v>
      </c>
      <c r="E71" s="237">
        <v>4</v>
      </c>
      <c r="F71" s="237">
        <v>3</v>
      </c>
      <c r="G71" s="88"/>
    </row>
    <row r="72" spans="1:7" ht="15.5">
      <c r="A72" s="247" t="s">
        <v>663</v>
      </c>
      <c r="B72" s="237">
        <v>0</v>
      </c>
      <c r="C72" s="237">
        <v>0</v>
      </c>
      <c r="D72" s="237">
        <v>2</v>
      </c>
      <c r="E72" s="237">
        <v>6</v>
      </c>
      <c r="F72" s="237">
        <v>1</v>
      </c>
      <c r="G72" s="88"/>
    </row>
    <row r="73" spans="1:7" ht="15.5">
      <c r="A73" s="247" t="s">
        <v>664</v>
      </c>
      <c r="B73" s="237">
        <v>0</v>
      </c>
      <c r="C73" s="237">
        <v>1</v>
      </c>
      <c r="D73" s="237">
        <v>2</v>
      </c>
      <c r="E73" s="237">
        <v>1</v>
      </c>
      <c r="F73" s="237">
        <v>1</v>
      </c>
      <c r="G73" s="88"/>
    </row>
    <row r="74" spans="1:7" ht="15.5">
      <c r="A74" s="247" t="s">
        <v>665</v>
      </c>
      <c r="B74" s="237">
        <v>0</v>
      </c>
      <c r="C74" s="237">
        <v>2</v>
      </c>
      <c r="D74" s="237">
        <v>1</v>
      </c>
      <c r="E74" s="237">
        <v>5</v>
      </c>
      <c r="F74" s="237">
        <v>8</v>
      </c>
      <c r="G74" s="88"/>
    </row>
    <row r="75" spans="1:7" ht="15.5">
      <c r="A75" s="247" t="s">
        <v>666</v>
      </c>
      <c r="B75" s="237">
        <v>0</v>
      </c>
      <c r="C75" s="237">
        <v>1</v>
      </c>
      <c r="D75" s="237">
        <v>6</v>
      </c>
      <c r="E75" s="237">
        <v>5</v>
      </c>
      <c r="F75" s="237">
        <v>3</v>
      </c>
      <c r="G75" s="88"/>
    </row>
    <row r="76" spans="1:7" ht="15.5">
      <c r="A76" s="247" t="s">
        <v>667</v>
      </c>
      <c r="B76" s="237">
        <v>1</v>
      </c>
      <c r="C76" s="237">
        <v>0</v>
      </c>
      <c r="D76" s="237">
        <v>2</v>
      </c>
      <c r="E76" s="237">
        <v>2</v>
      </c>
      <c r="F76" s="237">
        <v>5</v>
      </c>
      <c r="G76" s="88"/>
    </row>
    <row r="77" spans="1:7" ht="15.5">
      <c r="A77" s="247" t="s">
        <v>668</v>
      </c>
      <c r="B77" s="237">
        <v>0</v>
      </c>
      <c r="C77" s="237">
        <v>0</v>
      </c>
      <c r="D77" s="237">
        <v>0</v>
      </c>
      <c r="E77" s="237">
        <v>1</v>
      </c>
      <c r="F77" s="237">
        <v>1</v>
      </c>
      <c r="G77" s="88"/>
    </row>
    <row r="78" spans="1:7" ht="15.5">
      <c r="A78" s="247" t="s">
        <v>669</v>
      </c>
      <c r="B78" s="237">
        <v>1</v>
      </c>
      <c r="C78" s="237">
        <v>0</v>
      </c>
      <c r="D78" s="237">
        <v>1</v>
      </c>
      <c r="E78" s="237">
        <v>0</v>
      </c>
      <c r="F78" s="237">
        <v>1</v>
      </c>
      <c r="G78" s="88"/>
    </row>
    <row r="79" spans="1:7" ht="15.5">
      <c r="A79" s="104" t="s">
        <v>670</v>
      </c>
      <c r="B79" s="100">
        <v>0</v>
      </c>
      <c r="C79" s="100">
        <v>0</v>
      </c>
      <c r="D79" s="100">
        <v>0</v>
      </c>
      <c r="E79" s="100">
        <v>0</v>
      </c>
      <c r="F79" s="100">
        <v>0</v>
      </c>
      <c r="G79" s="88"/>
    </row>
    <row r="80" spans="1:7" ht="16" thickBot="1">
      <c r="A80" s="247" t="s">
        <v>674</v>
      </c>
      <c r="B80" s="237">
        <v>2</v>
      </c>
      <c r="C80" s="237">
        <v>7</v>
      </c>
      <c r="D80" s="237">
        <v>19</v>
      </c>
      <c r="E80" s="237">
        <v>25</v>
      </c>
      <c r="F80" s="237">
        <v>24</v>
      </c>
      <c r="G80" s="18"/>
    </row>
    <row r="81" spans="1:7" ht="15.5">
      <c r="A81" s="107" t="s">
        <v>675</v>
      </c>
      <c r="B81" s="244">
        <v>46</v>
      </c>
      <c r="C81" s="244">
        <v>52</v>
      </c>
      <c r="D81" s="244">
        <f t="shared" ref="D81:F81" si="2">D69+D80</f>
        <v>114</v>
      </c>
      <c r="E81" s="244">
        <f t="shared" si="2"/>
        <v>135</v>
      </c>
      <c r="F81" s="244">
        <f t="shared" si="2"/>
        <v>124</v>
      </c>
      <c r="G81" s="92"/>
    </row>
    <row r="82" spans="1:7" ht="15.5">
      <c r="A82" s="248" t="s">
        <v>467</v>
      </c>
      <c r="B82" s="249">
        <v>0.09</v>
      </c>
      <c r="C82" s="249">
        <v>8.6999999999999994E-2</v>
      </c>
      <c r="D82" s="249">
        <v>6.9000000000000006E-2</v>
      </c>
      <c r="E82" s="249">
        <v>0.151</v>
      </c>
      <c r="F82" s="249">
        <v>0.11940000000000001</v>
      </c>
      <c r="G82" s="18"/>
    </row>
    <row r="83" spans="1:7" ht="15.5">
      <c r="A83" s="250" t="s">
        <v>912</v>
      </c>
      <c r="B83" s="109"/>
      <c r="C83" s="109"/>
      <c r="D83" s="109"/>
      <c r="E83" s="18"/>
      <c r="F83" s="18"/>
      <c r="G83" s="88"/>
    </row>
    <row r="84" spans="1:7" ht="15.5">
      <c r="A84" s="108"/>
      <c r="B84" s="109"/>
      <c r="C84" s="109"/>
      <c r="D84" s="109"/>
      <c r="E84" s="18"/>
      <c r="F84" s="18"/>
      <c r="G84" s="88"/>
    </row>
    <row r="85" spans="1:7" ht="21.5" thickBot="1">
      <c r="A85" s="213" t="s">
        <v>913</v>
      </c>
      <c r="B85" s="223"/>
      <c r="C85" s="223"/>
      <c r="D85" s="91"/>
      <c r="E85" s="91"/>
      <c r="F85" s="92"/>
      <c r="G85" s="88"/>
    </row>
    <row r="86" spans="1:7" ht="15.5">
      <c r="A86" s="96" t="s">
        <v>676</v>
      </c>
      <c r="B86" s="87">
        <v>2019</v>
      </c>
      <c r="C86" s="87">
        <v>2020</v>
      </c>
      <c r="D86" s="171">
        <v>2021</v>
      </c>
      <c r="E86" s="171">
        <v>2022</v>
      </c>
      <c r="F86" s="171">
        <v>2023</v>
      </c>
      <c r="G86" s="88"/>
    </row>
    <row r="87" spans="1:7" ht="15.5">
      <c r="A87" s="219" t="s">
        <v>677</v>
      </c>
      <c r="B87" s="237">
        <v>2</v>
      </c>
      <c r="C87" s="237">
        <v>6</v>
      </c>
      <c r="D87" s="237">
        <v>40.47</v>
      </c>
      <c r="E87" s="237">
        <v>62.31</v>
      </c>
      <c r="F87" s="237">
        <v>29.54</v>
      </c>
      <c r="G87" s="88"/>
    </row>
    <row r="88" spans="1:7" ht="25">
      <c r="A88" s="219" t="s">
        <v>678</v>
      </c>
      <c r="B88" s="168">
        <v>74</v>
      </c>
      <c r="C88" s="168">
        <v>15</v>
      </c>
      <c r="D88" s="168">
        <v>24.97</v>
      </c>
      <c r="E88" s="168">
        <v>20.239999999999998</v>
      </c>
      <c r="F88" s="168">
        <v>14.19</v>
      </c>
      <c r="G88" s="88"/>
    </row>
    <row r="89" spans="1:7" ht="25">
      <c r="A89" s="219" t="s">
        <v>679</v>
      </c>
      <c r="B89" s="237">
        <v>3</v>
      </c>
      <c r="C89" s="237">
        <v>7</v>
      </c>
      <c r="D89" s="237">
        <v>16</v>
      </c>
      <c r="E89" s="237">
        <v>22.76</v>
      </c>
      <c r="F89" s="237">
        <v>9.33</v>
      </c>
      <c r="G89" s="18"/>
    </row>
    <row r="90" spans="1:7" ht="15.5">
      <c r="A90" s="242" t="s">
        <v>680</v>
      </c>
      <c r="B90" s="100">
        <v>29</v>
      </c>
      <c r="C90" s="100">
        <v>21.5</v>
      </c>
      <c r="D90" s="100">
        <v>53.67</v>
      </c>
      <c r="E90" s="100">
        <v>46.31</v>
      </c>
      <c r="F90" s="100">
        <v>50</v>
      </c>
      <c r="G90" s="92"/>
    </row>
    <row r="91" spans="1:7" ht="15.5">
      <c r="A91" s="251" t="s">
        <v>681</v>
      </c>
      <c r="B91" s="237" t="s">
        <v>382</v>
      </c>
      <c r="C91" s="237">
        <v>11944</v>
      </c>
      <c r="D91" s="237">
        <v>36569</v>
      </c>
      <c r="E91" s="237">
        <v>43311</v>
      </c>
      <c r="F91" s="237">
        <v>45181</v>
      </c>
      <c r="G91" s="18"/>
    </row>
    <row r="92" spans="1:7" ht="15.5">
      <c r="A92" s="251" t="s">
        <v>682</v>
      </c>
      <c r="B92" s="237" t="s">
        <v>382</v>
      </c>
      <c r="C92" s="237">
        <v>36</v>
      </c>
      <c r="D92" s="237">
        <v>31</v>
      </c>
      <c r="E92" s="237">
        <v>21</v>
      </c>
      <c r="F92" s="237">
        <v>8</v>
      </c>
      <c r="G92" s="88"/>
    </row>
    <row r="93" spans="1:7" ht="15.5">
      <c r="A93" s="88" t="s">
        <v>914</v>
      </c>
      <c r="B93" s="111"/>
      <c r="C93" s="111"/>
      <c r="D93" s="111"/>
      <c r="E93" s="18"/>
      <c r="F93" s="18"/>
      <c r="G93" s="88"/>
    </row>
    <row r="94" spans="1:7" ht="15.5">
      <c r="A94" s="110"/>
      <c r="B94" s="111"/>
      <c r="C94" s="111"/>
      <c r="D94" s="111"/>
      <c r="E94" s="18"/>
      <c r="F94" s="18"/>
      <c r="G94" s="88"/>
    </row>
    <row r="95" spans="1:7" ht="21.5" thickBot="1">
      <c r="A95" s="213" t="s">
        <v>915</v>
      </c>
      <c r="B95" s="223"/>
      <c r="C95" s="223"/>
      <c r="D95" s="91"/>
      <c r="E95" s="91"/>
      <c r="F95" s="92"/>
      <c r="G95" s="88"/>
    </row>
    <row r="96" spans="1:7" ht="15.5">
      <c r="A96" s="210" t="s">
        <v>683</v>
      </c>
      <c r="B96" s="87">
        <v>2019</v>
      </c>
      <c r="C96" s="87">
        <v>2020</v>
      </c>
      <c r="D96" s="171">
        <v>2021</v>
      </c>
      <c r="E96" s="171">
        <v>2022</v>
      </c>
      <c r="F96" s="171">
        <v>2023</v>
      </c>
      <c r="G96" s="88"/>
    </row>
    <row r="97" spans="1:7" ht="15.5">
      <c r="A97" s="247" t="s">
        <v>684</v>
      </c>
      <c r="B97" s="237">
        <v>1</v>
      </c>
      <c r="C97" s="237">
        <v>2</v>
      </c>
      <c r="D97" s="237">
        <v>2</v>
      </c>
      <c r="E97" s="237">
        <v>2</v>
      </c>
      <c r="F97" s="237">
        <v>3</v>
      </c>
      <c r="G97" s="88"/>
    </row>
    <row r="98" spans="1:7" ht="15.5">
      <c r="A98" s="248" t="s">
        <v>434</v>
      </c>
      <c r="B98" s="249">
        <v>0.14199999999999999</v>
      </c>
      <c r="C98" s="249">
        <v>0.25</v>
      </c>
      <c r="D98" s="249">
        <v>0.25</v>
      </c>
      <c r="E98" s="249">
        <v>0.25</v>
      </c>
      <c r="F98" s="249">
        <v>0.375</v>
      </c>
      <c r="G98" s="88"/>
    </row>
    <row r="99" spans="1:7" ht="15.5">
      <c r="A99" s="247" t="s">
        <v>685</v>
      </c>
      <c r="B99" s="237">
        <v>6</v>
      </c>
      <c r="C99" s="237">
        <v>6</v>
      </c>
      <c r="D99" s="237">
        <v>6</v>
      </c>
      <c r="E99" s="237">
        <v>6</v>
      </c>
      <c r="F99" s="237">
        <v>5</v>
      </c>
      <c r="G99" s="88"/>
    </row>
    <row r="100" spans="1:7" ht="15.5">
      <c r="A100" s="248" t="s">
        <v>434</v>
      </c>
      <c r="B100" s="249">
        <v>0.85799999999999998</v>
      </c>
      <c r="C100" s="249">
        <v>0.75</v>
      </c>
      <c r="D100" s="249">
        <v>0.75</v>
      </c>
      <c r="E100" s="249">
        <v>0.75</v>
      </c>
      <c r="F100" s="249">
        <v>0.625</v>
      </c>
      <c r="G100" s="88"/>
    </row>
    <row r="101" spans="1:7" ht="15.5">
      <c r="A101" s="247" t="s">
        <v>686</v>
      </c>
      <c r="B101" s="237">
        <v>1</v>
      </c>
      <c r="C101" s="237">
        <v>1</v>
      </c>
      <c r="D101" s="237">
        <v>2</v>
      </c>
      <c r="E101" s="237">
        <v>1</v>
      </c>
      <c r="F101" s="237">
        <v>1</v>
      </c>
      <c r="G101" s="88"/>
    </row>
    <row r="102" spans="1:7" ht="15.5">
      <c r="A102" s="248" t="s">
        <v>434</v>
      </c>
      <c r="B102" s="249">
        <v>0.16700000000000001</v>
      </c>
      <c r="C102" s="249">
        <v>0.2</v>
      </c>
      <c r="D102" s="249">
        <v>0.33</v>
      </c>
      <c r="E102" s="249">
        <v>0.14199999999999999</v>
      </c>
      <c r="F102" s="249">
        <v>0.14199999999999999</v>
      </c>
      <c r="G102" s="88"/>
    </row>
    <row r="103" spans="1:7" ht="15.5">
      <c r="A103" s="247" t="s">
        <v>687</v>
      </c>
      <c r="B103" s="237">
        <v>5</v>
      </c>
      <c r="C103" s="237">
        <v>4</v>
      </c>
      <c r="D103" s="237">
        <v>4</v>
      </c>
      <c r="E103" s="237">
        <v>6</v>
      </c>
      <c r="F103" s="237">
        <v>6</v>
      </c>
      <c r="G103" s="88"/>
    </row>
    <row r="104" spans="1:7" ht="15.5">
      <c r="A104" s="252" t="s">
        <v>434</v>
      </c>
      <c r="B104" s="249">
        <v>0.83299999999999996</v>
      </c>
      <c r="C104" s="249">
        <v>0.8</v>
      </c>
      <c r="D104" s="249">
        <v>0.66</v>
      </c>
      <c r="E104" s="249">
        <v>0.85799999999999998</v>
      </c>
      <c r="F104" s="249">
        <v>0.85799999999999998</v>
      </c>
      <c r="G104" s="88"/>
    </row>
    <row r="105" spans="1:7" ht="15.5">
      <c r="A105" s="247" t="s">
        <v>688</v>
      </c>
      <c r="B105" s="237">
        <v>2</v>
      </c>
      <c r="C105" s="237">
        <v>3</v>
      </c>
      <c r="D105" s="237">
        <v>4</v>
      </c>
      <c r="E105" s="237">
        <v>3</v>
      </c>
      <c r="F105" s="237">
        <v>4</v>
      </c>
      <c r="G105" s="88"/>
    </row>
    <row r="106" spans="1:7" ht="15.5">
      <c r="A106" s="248" t="s">
        <v>434</v>
      </c>
      <c r="B106" s="249">
        <v>0.16700000000000001</v>
      </c>
      <c r="C106" s="249">
        <v>0.25</v>
      </c>
      <c r="D106" s="249">
        <v>0.28599999999999998</v>
      </c>
      <c r="E106" s="249">
        <v>0.23100000000000001</v>
      </c>
      <c r="F106" s="249">
        <v>0.307</v>
      </c>
      <c r="G106" s="88"/>
    </row>
    <row r="107" spans="1:7" ht="15.5">
      <c r="A107" s="247" t="s">
        <v>689</v>
      </c>
      <c r="B107" s="237">
        <v>10</v>
      </c>
      <c r="C107" s="237">
        <v>9</v>
      </c>
      <c r="D107" s="237">
        <v>10</v>
      </c>
      <c r="E107" s="237">
        <v>10</v>
      </c>
      <c r="F107" s="237">
        <v>9</v>
      </c>
      <c r="G107" s="88"/>
    </row>
    <row r="108" spans="1:7" ht="16" thickBot="1">
      <c r="A108" s="112" t="s">
        <v>434</v>
      </c>
      <c r="B108" s="113">
        <v>0.83299999999999996</v>
      </c>
      <c r="C108" s="113">
        <v>0.75</v>
      </c>
      <c r="D108" s="113">
        <v>0.71399999999999997</v>
      </c>
      <c r="E108" s="113">
        <v>0.76900000000000002</v>
      </c>
      <c r="F108" s="113">
        <v>0.69299999999999995</v>
      </c>
      <c r="G108" s="88"/>
    </row>
    <row r="109" spans="1:7" ht="15.5">
      <c r="A109" s="247" t="s">
        <v>690</v>
      </c>
      <c r="B109" s="199" t="s">
        <v>382</v>
      </c>
      <c r="C109" s="237" t="s">
        <v>382</v>
      </c>
      <c r="D109" s="237">
        <v>28</v>
      </c>
      <c r="E109" s="237">
        <v>30</v>
      </c>
      <c r="F109" s="237">
        <v>31</v>
      </c>
      <c r="G109" s="88"/>
    </row>
    <row r="110" spans="1:7" ht="15.5">
      <c r="A110" s="248" t="s">
        <v>434</v>
      </c>
      <c r="B110" s="237" t="s">
        <v>382</v>
      </c>
      <c r="C110" s="237" t="s">
        <v>382</v>
      </c>
      <c r="D110" s="249">
        <v>3.6999999999999998E-2</v>
      </c>
      <c r="E110" s="249">
        <v>3.4000000000000002E-2</v>
      </c>
      <c r="F110" s="249">
        <v>0.03</v>
      </c>
      <c r="G110" s="88"/>
    </row>
    <row r="111" spans="1:7" ht="15.5">
      <c r="A111" s="247" t="s">
        <v>691</v>
      </c>
      <c r="B111" s="237" t="s">
        <v>382</v>
      </c>
      <c r="C111" s="237" t="s">
        <v>382</v>
      </c>
      <c r="D111" s="237">
        <v>456</v>
      </c>
      <c r="E111" s="237">
        <v>582</v>
      </c>
      <c r="F111" s="237">
        <v>679</v>
      </c>
      <c r="G111" s="88"/>
    </row>
    <row r="112" spans="1:7" ht="15.5">
      <c r="A112" s="248" t="s">
        <v>434</v>
      </c>
      <c r="B112" s="237" t="s">
        <v>382</v>
      </c>
      <c r="C112" s="237" t="s">
        <v>382</v>
      </c>
      <c r="D112" s="249">
        <v>0.60699999999999998</v>
      </c>
      <c r="E112" s="249">
        <v>0.65900000000000003</v>
      </c>
      <c r="F112" s="249">
        <v>0.66700000000000004</v>
      </c>
      <c r="G112" s="88"/>
    </row>
    <row r="113" spans="1:7" ht="15.5">
      <c r="A113" s="247" t="s">
        <v>692</v>
      </c>
      <c r="B113" s="237" t="s">
        <v>382</v>
      </c>
      <c r="C113" s="237" t="s">
        <v>382</v>
      </c>
      <c r="D113" s="237">
        <v>60</v>
      </c>
      <c r="E113" s="237">
        <v>55</v>
      </c>
      <c r="F113" s="237">
        <v>57</v>
      </c>
      <c r="G113" s="88"/>
    </row>
    <row r="114" spans="1:7" ht="15.5">
      <c r="A114" s="248" t="s">
        <v>434</v>
      </c>
      <c r="B114" s="237" t="s">
        <v>382</v>
      </c>
      <c r="C114" s="237" t="s">
        <v>382</v>
      </c>
      <c r="D114" s="249">
        <v>0.08</v>
      </c>
      <c r="E114" s="249">
        <v>6.2E-2</v>
      </c>
      <c r="F114" s="249">
        <v>5.6000000000000001E-2</v>
      </c>
      <c r="G114" s="88"/>
    </row>
    <row r="115" spans="1:7" ht="15.5">
      <c r="A115" s="247" t="s">
        <v>693</v>
      </c>
      <c r="B115" s="237" t="s">
        <v>382</v>
      </c>
      <c r="C115" s="237" t="s">
        <v>382</v>
      </c>
      <c r="D115" s="237">
        <v>207</v>
      </c>
      <c r="E115" s="237">
        <v>215</v>
      </c>
      <c r="F115" s="237">
        <v>251</v>
      </c>
      <c r="G115" s="88"/>
    </row>
    <row r="116" spans="1:7" ht="15.5">
      <c r="A116" s="248" t="s">
        <v>434</v>
      </c>
      <c r="B116" s="237" t="s">
        <v>382</v>
      </c>
      <c r="C116" s="237" t="s">
        <v>382</v>
      </c>
      <c r="D116" s="249">
        <v>0.27600000000000002</v>
      </c>
      <c r="E116" s="249">
        <v>0.24399999999999999</v>
      </c>
      <c r="F116" s="249">
        <v>0.247</v>
      </c>
      <c r="G116" s="88"/>
    </row>
    <row r="117" spans="1:7" ht="15.5">
      <c r="A117" s="247" t="s">
        <v>694</v>
      </c>
      <c r="B117" s="237" t="s">
        <v>382</v>
      </c>
      <c r="C117" s="237" t="s">
        <v>382</v>
      </c>
      <c r="D117" s="237">
        <v>88</v>
      </c>
      <c r="E117" s="237">
        <v>85</v>
      </c>
      <c r="F117" s="237">
        <f>F109+F113</f>
        <v>88</v>
      </c>
      <c r="G117" s="88"/>
    </row>
    <row r="118" spans="1:7" ht="15.5">
      <c r="A118" s="248" t="s">
        <v>434</v>
      </c>
      <c r="B118" s="253" t="s">
        <v>382</v>
      </c>
      <c r="C118" s="253" t="s">
        <v>382</v>
      </c>
      <c r="D118" s="249">
        <v>0.11700000000000001</v>
      </c>
      <c r="E118" s="249">
        <v>9.6000000000000002E-2</v>
      </c>
      <c r="F118" s="249">
        <v>8.5999999999999993E-2</v>
      </c>
      <c r="G118" s="88"/>
    </row>
    <row r="119" spans="1:7" ht="15.5">
      <c r="A119" s="247" t="s">
        <v>695</v>
      </c>
      <c r="B119" s="237" t="s">
        <v>382</v>
      </c>
      <c r="C119" s="237" t="s">
        <v>382</v>
      </c>
      <c r="D119" s="237">
        <v>663</v>
      </c>
      <c r="E119" s="237">
        <v>797</v>
      </c>
      <c r="F119" s="237">
        <f>F111+F115</f>
        <v>930</v>
      </c>
      <c r="G119" s="88"/>
    </row>
    <row r="120" spans="1:7" ht="16" thickBot="1">
      <c r="A120" s="114" t="s">
        <v>434</v>
      </c>
      <c r="B120" s="100" t="s">
        <v>382</v>
      </c>
      <c r="C120" s="115" t="s">
        <v>382</v>
      </c>
      <c r="D120" s="116">
        <v>0.88300000000000001</v>
      </c>
      <c r="E120" s="116">
        <v>0.90400000000000003</v>
      </c>
      <c r="F120" s="116">
        <v>0.91400000000000003</v>
      </c>
      <c r="G120" s="88"/>
    </row>
    <row r="121" spans="1:7" ht="15.5">
      <c r="A121" s="107" t="s">
        <v>696</v>
      </c>
      <c r="B121" s="254" t="s">
        <v>382</v>
      </c>
      <c r="C121" s="255" t="s">
        <v>382</v>
      </c>
      <c r="D121" s="254">
        <v>26</v>
      </c>
      <c r="E121" s="254">
        <v>32</v>
      </c>
      <c r="F121" s="254">
        <v>47</v>
      </c>
    </row>
    <row r="122" spans="1:7" ht="15.5">
      <c r="A122" s="248" t="s">
        <v>434</v>
      </c>
      <c r="B122" s="253" t="s">
        <v>382</v>
      </c>
      <c r="C122" s="253" t="s">
        <v>382</v>
      </c>
      <c r="D122" s="249">
        <v>0.433</v>
      </c>
      <c r="E122" s="249">
        <v>0.33700000000000002</v>
      </c>
      <c r="F122" s="249">
        <v>0.38200000000000001</v>
      </c>
      <c r="G122" s="88"/>
    </row>
    <row r="123" spans="1:7" ht="15.5">
      <c r="A123" s="247" t="s">
        <v>697</v>
      </c>
      <c r="B123" s="253" t="s">
        <v>382</v>
      </c>
      <c r="C123" s="253" t="s">
        <v>382</v>
      </c>
      <c r="D123" s="253">
        <v>34</v>
      </c>
      <c r="E123" s="253">
        <v>63</v>
      </c>
      <c r="F123" s="253">
        <v>76</v>
      </c>
    </row>
    <row r="124" spans="1:7" ht="16" thickBot="1">
      <c r="A124" s="248" t="s">
        <v>434</v>
      </c>
      <c r="B124" s="253" t="s">
        <v>382</v>
      </c>
      <c r="C124" s="115" t="s">
        <v>382</v>
      </c>
      <c r="D124" s="249">
        <v>0.56699999999999995</v>
      </c>
      <c r="E124" s="249">
        <v>0.66300000000000003</v>
      </c>
      <c r="F124" s="249">
        <v>0.61799999999999999</v>
      </c>
      <c r="G124" s="18"/>
    </row>
    <row r="125" spans="1:7" ht="15.5">
      <c r="A125" s="107" t="s">
        <v>698</v>
      </c>
      <c r="B125" s="244">
        <v>56</v>
      </c>
      <c r="C125" s="199">
        <v>59</v>
      </c>
      <c r="D125" s="254">
        <v>114</v>
      </c>
      <c r="E125" s="254">
        <v>117</v>
      </c>
      <c r="F125" s="256">
        <v>137</v>
      </c>
      <c r="G125" s="92"/>
    </row>
    <row r="126" spans="1:7" ht="15.5">
      <c r="A126" s="248" t="s">
        <v>434</v>
      </c>
      <c r="B126" s="257">
        <v>0.112</v>
      </c>
      <c r="C126" s="257">
        <v>0.107</v>
      </c>
      <c r="D126" s="257">
        <v>0.14099999999999999</v>
      </c>
      <c r="E126" s="249">
        <v>0.12</v>
      </c>
      <c r="F126" s="249">
        <v>0.11799999999999999</v>
      </c>
      <c r="G126" s="18"/>
    </row>
    <row r="127" spans="1:7" ht="15.5">
      <c r="A127" s="247" t="s">
        <v>699</v>
      </c>
      <c r="B127" s="237">
        <v>444</v>
      </c>
      <c r="C127" s="237">
        <v>492</v>
      </c>
      <c r="D127" s="253">
        <v>697</v>
      </c>
      <c r="E127" s="253">
        <v>860</v>
      </c>
      <c r="F127" s="237">
        <v>1004</v>
      </c>
      <c r="G127" s="88"/>
    </row>
    <row r="128" spans="1:7" ht="15.5">
      <c r="A128" s="248" t="s">
        <v>434</v>
      </c>
      <c r="B128" s="249">
        <v>0.88800000000000001</v>
      </c>
      <c r="C128" s="249">
        <v>0.89300000000000002</v>
      </c>
      <c r="D128" s="249">
        <v>0.85899999999999999</v>
      </c>
      <c r="E128" s="249">
        <v>0.88</v>
      </c>
      <c r="F128" s="249">
        <v>0.88200000000000001</v>
      </c>
      <c r="G128" s="18"/>
    </row>
    <row r="129" spans="1:7" ht="27">
      <c r="A129" s="258" t="s">
        <v>916</v>
      </c>
      <c r="B129" s="109"/>
      <c r="C129" s="109"/>
      <c r="D129" s="109"/>
      <c r="E129" s="18"/>
      <c r="F129" s="18"/>
      <c r="G129" s="92"/>
    </row>
    <row r="130" spans="1:7" ht="15.5">
      <c r="A130" s="108"/>
      <c r="B130" s="109"/>
      <c r="C130" s="109"/>
      <c r="D130" s="109"/>
      <c r="E130" s="18"/>
      <c r="F130" s="18"/>
      <c r="G130" s="18"/>
    </row>
    <row r="131" spans="1:7" ht="21.5" thickBot="1">
      <c r="A131" s="213" t="s">
        <v>917</v>
      </c>
      <c r="B131" s="223"/>
      <c r="C131" s="223"/>
      <c r="D131" s="91"/>
      <c r="E131" s="91"/>
      <c r="F131" s="92"/>
      <c r="G131" s="88"/>
    </row>
    <row r="132" spans="1:7" ht="15.5">
      <c r="A132" s="210" t="s">
        <v>700</v>
      </c>
      <c r="B132" s="215">
        <v>2019</v>
      </c>
      <c r="C132" s="215">
        <v>2020</v>
      </c>
      <c r="D132" s="165">
        <v>2021</v>
      </c>
      <c r="E132" s="165">
        <v>2022</v>
      </c>
      <c r="F132" s="165">
        <v>2023</v>
      </c>
      <c r="G132" s="88"/>
    </row>
    <row r="133" spans="1:7" ht="15.5">
      <c r="A133" s="229" t="s">
        <v>701</v>
      </c>
      <c r="B133" s="218">
        <v>0</v>
      </c>
      <c r="C133" s="218">
        <v>0</v>
      </c>
      <c r="D133" s="218">
        <v>0</v>
      </c>
      <c r="E133" s="218">
        <v>0</v>
      </c>
      <c r="F133" s="218">
        <v>0</v>
      </c>
      <c r="G133" s="18"/>
    </row>
    <row r="134" spans="1:7" ht="15.5">
      <c r="A134" s="259" t="s">
        <v>918</v>
      </c>
      <c r="B134" s="117"/>
      <c r="C134" s="117"/>
      <c r="D134" s="117"/>
      <c r="E134" s="18"/>
      <c r="F134" s="18"/>
      <c r="G134" s="92"/>
    </row>
    <row r="135" spans="1:7" ht="15.5">
      <c r="A135" s="117"/>
      <c r="B135" s="117"/>
      <c r="C135" s="117"/>
      <c r="D135" s="117"/>
      <c r="E135" s="18"/>
      <c r="F135" s="18"/>
      <c r="G135" s="18"/>
    </row>
    <row r="136" spans="1:7" ht="21.5" thickBot="1">
      <c r="A136" s="213" t="s">
        <v>919</v>
      </c>
      <c r="B136" s="223"/>
      <c r="C136" s="223"/>
      <c r="D136" s="91"/>
      <c r="E136" s="91"/>
      <c r="F136" s="92"/>
      <c r="G136" s="88"/>
    </row>
    <row r="137" spans="1:7" ht="15.5">
      <c r="A137" s="210" t="s">
        <v>702</v>
      </c>
      <c r="B137" s="215">
        <v>2019</v>
      </c>
      <c r="C137" s="215">
        <v>2020</v>
      </c>
      <c r="D137" s="165">
        <v>2021</v>
      </c>
      <c r="E137" s="165">
        <v>2022</v>
      </c>
      <c r="F137" s="165">
        <v>2023</v>
      </c>
      <c r="G137" s="88"/>
    </row>
    <row r="138" spans="1:7" ht="15.5">
      <c r="A138" s="229" t="s">
        <v>920</v>
      </c>
      <c r="B138" s="233">
        <v>0.63</v>
      </c>
      <c r="C138" s="233">
        <v>0.64</v>
      </c>
      <c r="D138" s="233">
        <v>0.6</v>
      </c>
      <c r="E138" s="233">
        <v>0.63</v>
      </c>
      <c r="F138" s="233">
        <v>0.62</v>
      </c>
      <c r="G138" s="88"/>
    </row>
    <row r="139" spans="1:7" ht="15.5">
      <c r="A139" s="118" t="s">
        <v>921</v>
      </c>
      <c r="B139" s="119"/>
      <c r="C139" s="119"/>
      <c r="D139" s="120"/>
      <c r="E139" s="120"/>
      <c r="F139" s="88"/>
      <c r="G139" s="88"/>
    </row>
    <row r="140" spans="1:7" ht="15.5">
      <c r="A140" s="18"/>
      <c r="B140" s="18"/>
      <c r="C140" s="18"/>
      <c r="D140" s="18"/>
      <c r="E140" s="18"/>
      <c r="F140" s="18"/>
      <c r="G140" s="88"/>
    </row>
    <row r="141" spans="1:7" ht="15.5">
      <c r="A141" s="18"/>
      <c r="B141" s="18"/>
      <c r="C141" s="18"/>
      <c r="D141" s="18"/>
      <c r="E141" s="18"/>
      <c r="F141" s="18"/>
      <c r="G141" s="88"/>
    </row>
    <row r="142" spans="1:7" ht="22.5" customHeight="1" thickBot="1">
      <c r="A142" s="213" t="s">
        <v>922</v>
      </c>
      <c r="B142" s="223"/>
      <c r="C142" s="223"/>
      <c r="D142" s="91"/>
      <c r="E142" s="91"/>
      <c r="F142" s="92"/>
      <c r="G142" s="18"/>
    </row>
    <row r="143" spans="1:7" ht="15.75" customHeight="1">
      <c r="A143" s="96" t="s">
        <v>559</v>
      </c>
      <c r="B143" s="87">
        <v>2019</v>
      </c>
      <c r="C143" s="87">
        <v>2020</v>
      </c>
      <c r="D143" s="171">
        <v>2021</v>
      </c>
      <c r="E143" s="171">
        <v>2022</v>
      </c>
      <c r="F143" s="171">
        <v>2023</v>
      </c>
      <c r="G143" s="18"/>
    </row>
    <row r="144" spans="1:7" ht="15.75" customHeight="1">
      <c r="A144" s="260" t="s">
        <v>703</v>
      </c>
      <c r="B144" s="230">
        <v>13</v>
      </c>
      <c r="C144" s="230">
        <v>10</v>
      </c>
      <c r="D144" s="230">
        <v>13</v>
      </c>
      <c r="E144" s="230">
        <v>5</v>
      </c>
      <c r="F144" s="230">
        <v>111</v>
      </c>
      <c r="G144" s="18"/>
    </row>
    <row r="145" spans="1:7" ht="15.75" customHeight="1">
      <c r="A145" s="260" t="s">
        <v>704</v>
      </c>
      <c r="B145" s="230">
        <v>5</v>
      </c>
      <c r="C145" s="230">
        <v>14</v>
      </c>
      <c r="D145" s="230">
        <v>10</v>
      </c>
      <c r="E145" s="230">
        <v>7</v>
      </c>
      <c r="F145" s="230">
        <v>71</v>
      </c>
      <c r="G145" s="18"/>
    </row>
    <row r="146" spans="1:7" ht="15.75" customHeight="1">
      <c r="A146" s="260" t="s">
        <v>705</v>
      </c>
      <c r="B146" s="218">
        <v>4</v>
      </c>
      <c r="C146" s="218">
        <v>8</v>
      </c>
      <c r="D146" s="218">
        <v>2</v>
      </c>
      <c r="E146" s="218">
        <v>28</v>
      </c>
      <c r="F146" s="218">
        <v>15</v>
      </c>
      <c r="G146" s="122"/>
    </row>
    <row r="147" spans="1:7" ht="15.75" customHeight="1">
      <c r="A147" s="260" t="s">
        <v>706</v>
      </c>
      <c r="B147" s="218" t="s">
        <v>382</v>
      </c>
      <c r="C147" s="218">
        <v>9</v>
      </c>
      <c r="D147" s="218">
        <v>27</v>
      </c>
      <c r="E147" s="218">
        <v>116</v>
      </c>
      <c r="F147" s="218">
        <v>171</v>
      </c>
      <c r="G147" s="18"/>
    </row>
    <row r="148" spans="1:7" ht="15.75" customHeight="1">
      <c r="A148" s="260" t="s">
        <v>707</v>
      </c>
      <c r="B148" s="218" t="s">
        <v>382</v>
      </c>
      <c r="C148" s="218" t="s">
        <v>382</v>
      </c>
      <c r="D148" s="218">
        <v>188</v>
      </c>
      <c r="E148" s="218">
        <v>0</v>
      </c>
      <c r="F148" s="218">
        <v>0</v>
      </c>
    </row>
    <row r="149" spans="1:7" ht="15.75" customHeight="1">
      <c r="A149" s="260" t="s">
        <v>708</v>
      </c>
      <c r="B149" s="218">
        <v>22</v>
      </c>
      <c r="C149" s="218">
        <v>41</v>
      </c>
      <c r="D149" s="218">
        <v>240</v>
      </c>
      <c r="E149" s="218">
        <v>156</v>
      </c>
      <c r="F149" s="218">
        <v>368</v>
      </c>
    </row>
    <row r="150" spans="1:7" ht="15.75" customHeight="1">
      <c r="A150" s="88" t="s">
        <v>923</v>
      </c>
      <c r="B150" s="121"/>
      <c r="C150" s="121"/>
      <c r="D150" s="121"/>
      <c r="E150" s="121"/>
      <c r="F150" s="18"/>
    </row>
    <row r="151" spans="1:7" ht="15.75" customHeight="1"/>
    <row r="152" spans="1:7" ht="15.75" customHeight="1"/>
    <row r="153" spans="1:7" ht="15.75" customHeight="1"/>
    <row r="154" spans="1:7" ht="15.75" customHeight="1"/>
    <row r="155" spans="1:7" ht="15.75" customHeight="1"/>
    <row r="156" spans="1:7" ht="15.75" customHeight="1"/>
    <row r="157" spans="1:7" ht="15.75" customHeight="1"/>
    <row r="158" spans="1:7" ht="15.75" customHeight="1"/>
    <row r="159" spans="1:7" ht="15.75" customHeight="1"/>
    <row r="160" spans="1:7"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4gm0vM4cQXOL0M9x33qloM2g2K645RahOxAGFGnqqeGdHRC+CKBG11Sb2AUMiEhOpg/Nb/HmGp12lLhLRMzhLQ==" saltValue="mxZ5QsziYUuo72fURJUY8A==" spinCount="100000" sheet="1" formatCells="0" formatColumns="0" formatRows="0" insertColumns="0" insertRows="0" insertHyperlinks="0" deleteColumns="0" deleteRows="0"/>
  <mergeCells count="2">
    <mergeCell ref="A1:F1"/>
    <mergeCell ref="A2:G2"/>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17</vt:i4>
      </vt:variant>
    </vt:vector>
  </HeadingPairs>
  <TitlesOfParts>
    <vt:vector size="17" baseType="lpstr">
      <vt:lpstr>Cover Page &amp; Directory</vt:lpstr>
      <vt:lpstr>References</vt:lpstr>
      <vt:lpstr>GRI</vt:lpstr>
      <vt:lpstr>SASB</vt:lpstr>
      <vt:lpstr>TCFD</vt:lpstr>
      <vt:lpstr>Governance</vt:lpstr>
      <vt:lpstr>Economic Performance</vt:lpstr>
      <vt:lpstr>Health, Safety &amp; Well-being</vt:lpstr>
      <vt:lpstr>Our People</vt:lpstr>
      <vt:lpstr>Communities &amp; Indigenous People</vt:lpstr>
      <vt:lpstr>Energy &amp; Climate Change</vt:lpstr>
      <vt:lpstr>Tailings Management</vt:lpstr>
      <vt:lpstr>Waste Management</vt:lpstr>
      <vt:lpstr>Water Stewardship</vt:lpstr>
      <vt:lpstr>Biodiversity</vt:lpstr>
      <vt:lpstr>Air Quality</vt:lpstr>
      <vt:lpstr>Closure &amp; Reclamation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Sympact Advisory</dc:creator>
  <cp:lastModifiedBy>Mathieu, Pierre-Frédéric</cp:lastModifiedBy>
  <dcterms:created xsi:type="dcterms:W3CDTF">2021-11-25T22:40:47Z</dcterms:created>
  <dcterms:modified xsi:type="dcterms:W3CDTF">2024-05-31T18:45:13Z</dcterms:modified>
</cp:coreProperties>
</file>